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2"/>
  </bookViews>
  <sheets>
    <sheet name="เงินเดือน (4)" sheetId="1" r:id="rId1"/>
    <sheet name="รายละเอียด" sheetId="2" r:id="rId2"/>
    <sheet name="แผนการใช้จ่ายเงิน" sheetId="3" r:id="rId3"/>
  </sheets>
  <definedNames/>
  <calcPr fullCalcOnLoad="1"/>
</workbook>
</file>

<file path=xl/sharedStrings.xml><?xml version="1.0" encoding="utf-8"?>
<sst xmlns="http://schemas.openxmlformats.org/spreadsheetml/2006/main" count="752" uniqueCount="128">
  <si>
    <t>ลำดับที่</t>
  </si>
  <si>
    <t>รายการ</t>
  </si>
  <si>
    <t>ตุลาคม</t>
  </si>
  <si>
    <t>พฤศจิกายน</t>
  </si>
  <si>
    <t>ธันวาคม</t>
  </si>
  <si>
    <t>รวม</t>
  </si>
  <si>
    <t>เงินเดือน</t>
  </si>
  <si>
    <t>พชค.</t>
  </si>
  <si>
    <t>3   เดือน</t>
  </si>
  <si>
    <t>ค่าตอบแทน</t>
  </si>
  <si>
    <t>ค่าใช้สอย</t>
  </si>
  <si>
    <t>ค่าวัสดุ</t>
  </si>
  <si>
    <t>ค่าวัสดุสำนักงาน</t>
  </si>
  <si>
    <t>เดือนตุลาคม</t>
  </si>
  <si>
    <t>เดือนพฤศจิกายน</t>
  </si>
  <si>
    <t>เดือนธันวาคม</t>
  </si>
  <si>
    <t>ประมาณการค่าใช้จ่าย</t>
  </si>
  <si>
    <t>หมายเหตุ</t>
  </si>
  <si>
    <t xml:space="preserve">       (ลงชื่อ)                                            ผู้รายงาน</t>
  </si>
  <si>
    <t>………………………………………………………………………………………………………………………</t>
  </si>
  <si>
    <t>เงินประจำ</t>
  </si>
  <si>
    <t>ตำแหน่ง</t>
  </si>
  <si>
    <t>พิเศษ</t>
  </si>
  <si>
    <t>มกราคม</t>
  </si>
  <si>
    <t>กุมภาพันธ์</t>
  </si>
  <si>
    <t>มีนาคม</t>
  </si>
  <si>
    <t>ค่าครุภัณท์ที่ดินและสิ่งก่อสร้าง</t>
  </si>
  <si>
    <t>(พนักงานจ้างตามภารกิจ)</t>
  </si>
  <si>
    <t>รายจ่ายเพื่อให้ได้มาซึ่งบริการ</t>
  </si>
  <si>
    <t>งบประมาณรายจ่าย  ประจำปี พ.ศ.   2552</t>
  </si>
  <si>
    <t>เดือนมกราคม</t>
  </si>
  <si>
    <t>เดือนกุมภาพันธ์</t>
  </si>
  <si>
    <t>เดือนมีนาคม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</si>
  <si>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</si>
  <si>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</si>
  <si>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</si>
  <si>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</si>
  <si>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</si>
  <si>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</si>
  <si>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เดือนเมษายน</t>
  </si>
  <si>
    <t>เดือนพฤษภาคม</t>
  </si>
  <si>
    <t>เดือนมิถุนายน</t>
  </si>
  <si>
    <t>ค่าใช้จ่ายในหมวดเงินเดือนอาจมีการเปลี่ยนแปลงเนื่องจากอยู่ระหว่างการโอนย้ายของนายช่างโยธา  และ</t>
  </si>
  <si>
    <t>รับโอนหัวหน้าส่วนโยธา ,  นายช่างโยธา</t>
  </si>
  <si>
    <t>ค่าเช่าบ้าน</t>
  </si>
  <si>
    <t>ค่าช่วยเหลือการพัฒนาศึกษาบุตร</t>
  </si>
  <si>
    <t>วัสดุคอมพิวเตอร์</t>
  </si>
  <si>
    <t>วัสดุยานพาหนะและขนส่ง</t>
  </si>
  <si>
    <t>วัสดุน้ำมันเชื้อเพลิง</t>
  </si>
  <si>
    <t>ค่าไฟฟ้า</t>
  </si>
  <si>
    <t>ค่าสาธารณูปโภค</t>
  </si>
  <si>
    <t>เงินอุดหนุน</t>
  </si>
  <si>
    <t>นายพนม  ธรรมใจ</t>
  </si>
  <si>
    <t>นายมานพ  จันทะวัง</t>
  </si>
  <si>
    <t>สำนักงานเทศบาลตำบลบ้านเหล่า</t>
  </si>
  <si>
    <t>แผนการใช้จ่ายเงินของหน่วยงาน  ฝ่ายช่าง</t>
  </si>
  <si>
    <t>เดือนกรกฎาคม</t>
  </si>
  <si>
    <t>เดือนสิงหาคม</t>
  </si>
  <si>
    <t>เดือนกันยายน</t>
  </si>
  <si>
    <t>วัสดุไฟฟ้าและวิทยุ</t>
  </si>
  <si>
    <t>วัสดุก่อสร้าง</t>
  </si>
  <si>
    <t>รายละเอียดประกอบแผนการใช้จ่ายเงินของกองช่าง</t>
  </si>
  <si>
    <t>ไตรมาสที่ 1 ตั้งแต่เดือนตุลาคม 2561 - เดือนธันวาคม 2561</t>
  </si>
  <si>
    <t>นายสุวรรณ์   ทิพย์วงศา</t>
  </si>
  <si>
    <t>นายชยางกูร    ยศแผ่น</t>
  </si>
  <si>
    <t>นางสาวรุจิราพร  อสุพล</t>
  </si>
  <si>
    <t>นายสมศักดิ์  หล้าเป็ง</t>
  </si>
  <si>
    <t>นายปลาบปลื้ม  หล้าเป็ง</t>
  </si>
  <si>
    <t>ไตรมาสที่ 2 ตั้งแต่เดือนมกราคม 2562 - เดือนมีนาคม 2562</t>
  </si>
  <si>
    <t>ไตรมาสที่ 3 ตั้งแต่เดือนเมษายน 2562 - เดือนมิถุนายน 2562</t>
  </si>
  <si>
    <t>ไตรมาสที่ 4 ตั้งแต่เดือนกรกฎาคม 2562 - เดือนกันยายน 2562</t>
  </si>
  <si>
    <t>ไตรมาสที่ 1 ตั้งแต่เดือนตุลาคม 2561 ถึงเดือนธันวาคม 2661</t>
  </si>
  <si>
    <t>ค่าจ้างเหมาบริการอื่น ๆ</t>
  </si>
  <si>
    <t>ค่าจ้างเหมาบริการ</t>
  </si>
  <si>
    <t>ตรวจสอบคุณภาพน้ำ</t>
  </si>
  <si>
    <t xml:space="preserve">รายจ่ายเกี่ยวเนื่องกับการปฏิบัติราชการไม่เข้าฯ </t>
  </si>
  <si>
    <t>ค่าบำรุงรักษาและซ่อมแซม</t>
  </si>
  <si>
    <t xml:space="preserve">ค่าจ้างเหมาในการตรวจสอบแทวเขตที่ดิน </t>
  </si>
  <si>
    <t xml:space="preserve">ค่าใช้จ่ายเดินทางไปราชการ </t>
  </si>
  <si>
    <t xml:space="preserve">โครงการวางระบบผังเมือง </t>
  </si>
  <si>
    <t>หมวดครุภัณฑ์(อุดหนุนทั่วไป)</t>
  </si>
  <si>
    <t>หมวด ที่ดินและสิ่งก่อสร้าง (อุดหนุนทั่วไป)</t>
  </si>
  <si>
    <t>ประเภทงานไฟฟ้าถนน</t>
  </si>
  <si>
    <t>ค่าบำรุงรักษาและซ่อมแซมบำรุงรักษาวัสดุ</t>
  </si>
  <si>
    <t>ค่าก่อสร้างถนน คสล. หมู่ที่ 1</t>
  </si>
  <si>
    <t>ค่าก่อสร้างถนน คสล. หมู่ที่ 3</t>
  </si>
  <si>
    <t>ค่าก่อสร้างถนน คสล. หมู่ที่ 4</t>
  </si>
  <si>
    <t>ค่าก่อสร้างถนน คสล. หมู่ที่ 5</t>
  </si>
  <si>
    <t>ค่าก่อสร้างถนน คสล. หมู่ที่ 8</t>
  </si>
  <si>
    <t>ค่าก่อสร้างถนน คสล. หมู่ที่ 9</t>
  </si>
  <si>
    <t>ค่าปรับปรุงถนนสายการเกษตร   หมู่ที่ 2</t>
  </si>
  <si>
    <t>ค่าปรับปรุงถนนสายการเกษตร   หมู่ที่ 7</t>
  </si>
  <si>
    <t>ค่าปรับปรุงถนนสายการเกษตร   หมู่ที่ 11</t>
  </si>
  <si>
    <t>ค่าวางท่อระบายน้ำพร้อมบ่อพัก  หมู่ที่ 1</t>
  </si>
  <si>
    <t>ค่าวางท่อระบายน้ำพร้อมบ่อพัก  หมู่ที่ 5</t>
  </si>
  <si>
    <t>ค่าวางท่อระบายน้ำพร้อมบ่อพัก  หมู่ที่ 6</t>
  </si>
  <si>
    <t>ค่าวางท่อระบายน้ำพร้อมบ่อพัก  หมู่ที่ 10</t>
  </si>
  <si>
    <t>ค่าวางท่อระบายน้ำพร้อมบ่อพัก  หมู่ที่ 12</t>
  </si>
  <si>
    <t>ค่าวางท่อระบายน้ำพร้อมบ่อพัก  หมู่ที่ 13</t>
  </si>
  <si>
    <t>ค่าวางท่อระบายน้ำพร้อมบ่อพัก  หมู่ที่ 14</t>
  </si>
  <si>
    <t>ค่าก่อสร้างถนน คสล. หมู่ที่ 2</t>
  </si>
  <si>
    <t>ค่าจัดซื้อเก้าอี้</t>
  </si>
  <si>
    <t>ค่าจัดซื้อเสาไฟฟ้าคอนกรีตอัดแรง</t>
  </si>
  <si>
    <t>ไตรมาสที่ 2 ตั้งแต่เดือนมกราคม 2562  ถึงเดือนมีนาคม 2662</t>
  </si>
  <si>
    <t>ไตรมาสที่ 3 ตั้งแต่เดือนเมษายน 2562  ถึงเดือนมิถุนายน  2662</t>
  </si>
  <si>
    <t>ไตรมาสที่ 4 ตั้งแต่เดือนกรกฎาคม  2562  ถึงเดือนกันยายน  2662</t>
  </si>
  <si>
    <t>ตั้งไว้</t>
  </si>
  <si>
    <t>เดือนนี้</t>
  </si>
  <si>
    <t>คงเหลือ</t>
  </si>
  <si>
    <t>โอนเพิ่ม</t>
  </si>
  <si>
    <t>โอนลด</t>
  </si>
  <si>
    <t>ยอดยกมา</t>
  </si>
  <si>
    <t>ค่าบำรุงรักษาและปรับปรุงที่ดินและสิ่งก่อสร้าง</t>
  </si>
  <si>
    <t>ปรับปรุงอาคารอัดขยะเทศบาลตำบลบ้านเหล่า</t>
  </si>
  <si>
    <t>วัสดุการแพทย์</t>
  </si>
  <si>
    <t>รหัสแผนงาน 00310(แผนงานเคหะและชุมชน) รหัสงาน  00311  (งานบริหารทั่วไปเกี่ยวกับฯ )</t>
  </si>
  <si>
    <t>รหัสแผนงาน 00310(แผนงานเคหะและชุมชน) รหัสงาน  00312  (งานไฟฟ้าถนน )</t>
  </si>
  <si>
    <t>แผนการใช้จ่ายเงินของหน่วยงาน  กองช่าง</t>
  </si>
  <si>
    <t>งบประมาณรายจ่าย  ประจำปี พ.ศ.   2562</t>
  </si>
  <si>
    <t>ไตรมาสที่   1    ตั้งแต่เดือนตุลาคม    2561   ถึงเดือนธันวาคม   2561</t>
  </si>
  <si>
    <t xml:space="preserve">(ลงชื่อ)                                   หัวหน้าหน่วยงาน                                                             </t>
  </si>
  <si>
    <t>ตำแหน่ง   ผู้อำนวยการกองช่าง</t>
  </si>
  <si>
    <t xml:space="preserve">            (นายสุวรรณ์   ทิพย์วงศา)</t>
  </si>
  <si>
    <t xml:space="preserve">                       (นางสาวรุจิราพร  อสุพล)</t>
  </si>
  <si>
    <t xml:space="preserve">             ตำแหน่ง   เจ้าพนักงานธุรการ</t>
  </si>
  <si>
    <t>ไตรมาสที่   2    ตั้งแต่เดือนมกราคม  2562   ถึงเดือนมีนาคม    2562</t>
  </si>
  <si>
    <t>ไตรมาสที่   3    ตั้งแต่เดือนเมษายน  2562   ถึงเดือนมิถุนายน   2562</t>
  </si>
  <si>
    <t>ไตรมาสที่   4    ตั้งแต่เดือนกรกฎาคม  2562   ถึงเดือนกันยาย  2562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</si>
</sst>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##,###,###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</numFmts>
  <fonts count="50">
    <font>
      <sz val="14"/>
      <name val="Cordia New"/>
      <family val="0"/>
    </font>
    <font>
      <sz val="15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1"/>
      <color indexed="9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200" fontId="1" fillId="0" borderId="12" xfId="36" applyNumberFormat="1" applyFont="1" applyBorder="1" applyAlignment="1">
      <alignment/>
    </xf>
    <xf numFmtId="20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0" fontId="1" fillId="0" borderId="12" xfId="36" applyNumberFormat="1" applyFont="1" applyBorder="1" applyAlignment="1" quotePrefix="1">
      <alignment horizontal="center"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200" fontId="1" fillId="0" borderId="20" xfId="0" applyNumberFormat="1" applyFont="1" applyBorder="1" applyAlignment="1">
      <alignment/>
    </xf>
    <xf numFmtId="200" fontId="2" fillId="0" borderId="2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200" fontId="1" fillId="0" borderId="16" xfId="36" applyNumberFormat="1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200" fontId="1" fillId="0" borderId="12" xfId="36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00" fontId="2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192" fontId="1" fillId="0" borderId="12" xfId="36" applyNumberFormat="1" applyFont="1" applyBorder="1" applyAlignment="1">
      <alignment/>
    </xf>
    <xf numFmtId="200" fontId="1" fillId="0" borderId="14" xfId="36" applyNumberFormat="1" applyFont="1" applyBorder="1" applyAlignment="1" quotePrefix="1">
      <alignment horizontal="center"/>
    </xf>
    <xf numFmtId="200" fontId="2" fillId="0" borderId="14" xfId="0" applyNumberFormat="1" applyFont="1" applyBorder="1" applyAlignment="1">
      <alignment/>
    </xf>
    <xf numFmtId="43" fontId="0" fillId="0" borderId="0" xfId="36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6" fillId="0" borderId="0" xfId="36" applyFont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200" fontId="9" fillId="0" borderId="23" xfId="36" applyNumberFormat="1" applyFont="1" applyBorder="1" applyAlignment="1">
      <alignment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200" fontId="9" fillId="0" borderId="24" xfId="36" applyNumberFormat="1" applyFont="1" applyBorder="1" applyAlignment="1">
      <alignment/>
    </xf>
    <xf numFmtId="200" fontId="9" fillId="0" borderId="2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200" fontId="9" fillId="0" borderId="16" xfId="0" applyNumberFormat="1" applyFont="1" applyBorder="1" applyAlignment="1">
      <alignment/>
    </xf>
    <xf numFmtId="200" fontId="9" fillId="0" borderId="25" xfId="0" applyNumberFormat="1" applyFont="1" applyBorder="1" applyAlignment="1">
      <alignment/>
    </xf>
    <xf numFmtId="200" fontId="10" fillId="0" borderId="16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200" fontId="9" fillId="0" borderId="0" xfId="0" applyNumberFormat="1" applyFont="1" applyAlignment="1">
      <alignment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200" fontId="9" fillId="0" borderId="0" xfId="36" applyNumberFormat="1" applyFont="1" applyBorder="1" applyAlignment="1">
      <alignment/>
    </xf>
    <xf numFmtId="200" fontId="7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201" fontId="13" fillId="0" borderId="23" xfId="44" applyNumberFormat="1" applyFont="1" applyFill="1" applyBorder="1">
      <alignment/>
      <protection/>
    </xf>
    <xf numFmtId="200" fontId="13" fillId="0" borderId="23" xfId="36" applyNumberFormat="1" applyFont="1" applyFill="1" applyBorder="1" applyAlignment="1">
      <alignment horizontal="center"/>
    </xf>
    <xf numFmtId="200" fontId="6" fillId="0" borderId="23" xfId="0" applyNumberFormat="1" applyFont="1" applyBorder="1" applyAlignment="1">
      <alignment/>
    </xf>
    <xf numFmtId="200" fontId="6" fillId="0" borderId="23" xfId="36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 horizontal="justify"/>
    </xf>
    <xf numFmtId="0" fontId="15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7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0" fontId="1" fillId="0" borderId="0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200" fontId="1" fillId="0" borderId="26" xfId="0" applyNumberFormat="1" applyFont="1" applyBorder="1" applyAlignment="1">
      <alignment/>
    </xf>
    <xf numFmtId="200" fontId="2" fillId="0" borderId="26" xfId="0" applyNumberFormat="1" applyFont="1" applyBorder="1" applyAlignment="1">
      <alignment/>
    </xf>
    <xf numFmtId="200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200" fontId="1" fillId="0" borderId="15" xfId="0" applyNumberFormat="1" applyFont="1" applyBorder="1" applyAlignment="1">
      <alignment/>
    </xf>
    <xf numFmtId="200" fontId="2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00" fontId="6" fillId="0" borderId="0" xfId="0" applyNumberFormat="1" applyFont="1" applyAlignment="1">
      <alignment/>
    </xf>
    <xf numFmtId="0" fontId="14" fillId="0" borderId="13" xfId="0" applyFont="1" applyBorder="1" applyAlignment="1">
      <alignment horizontal="left"/>
    </xf>
    <xf numFmtId="200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 horizontal="center"/>
    </xf>
    <xf numFmtId="200" fontId="2" fillId="0" borderId="20" xfId="0" applyNumberFormat="1" applyFont="1" applyBorder="1" applyAlignment="1">
      <alignment/>
    </xf>
    <xf numFmtId="200" fontId="9" fillId="0" borderId="28" xfId="36" applyNumberFormat="1" applyFont="1" applyBorder="1" applyAlignment="1">
      <alignment/>
    </xf>
    <xf numFmtId="0" fontId="6" fillId="0" borderId="29" xfId="0" applyFont="1" applyBorder="1" applyAlignment="1">
      <alignment/>
    </xf>
    <xf numFmtId="200" fontId="9" fillId="0" borderId="16" xfId="36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zoomScalePageLayoutView="0" workbookViewId="0" topLeftCell="A110">
      <selection activeCell="Q127" sqref="Q127"/>
    </sheetView>
  </sheetViews>
  <sheetFormatPr defaultColWidth="9.140625" defaultRowHeight="21.75"/>
  <cols>
    <col min="1" max="1" width="5.421875" style="37" customWidth="1"/>
    <col min="2" max="2" width="19.28125" style="37" customWidth="1"/>
    <col min="3" max="3" width="8.140625" style="37" customWidth="1"/>
    <col min="4" max="4" width="5.8515625" style="37" customWidth="1"/>
    <col min="5" max="6" width="6.28125" style="37" customWidth="1"/>
    <col min="7" max="7" width="7.7109375" style="37" customWidth="1"/>
    <col min="8" max="10" width="6.28125" style="37" customWidth="1"/>
    <col min="11" max="11" width="8.140625" style="37" customWidth="1"/>
    <col min="12" max="12" width="7.140625" style="37" customWidth="1"/>
    <col min="13" max="14" width="6.28125" style="37" customWidth="1"/>
    <col min="15" max="15" width="8.7109375" style="37" customWidth="1"/>
    <col min="16" max="16" width="9.140625" style="37" customWidth="1"/>
    <col min="17" max="17" width="11.28125" style="37" customWidth="1"/>
    <col min="18" max="19" width="11.7109375" style="37" customWidth="1"/>
    <col min="20" max="16384" width="9.140625" style="37" customWidth="1"/>
  </cols>
  <sheetData>
    <row r="1" spans="1:15" ht="21.75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.75">
      <c r="A2" s="114" t="s">
        <v>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1.75" customHeight="1">
      <c r="A3" s="38" t="s">
        <v>0</v>
      </c>
      <c r="B3" s="39" t="s">
        <v>1</v>
      </c>
      <c r="C3" s="115" t="str">
        <f>รายละเอียด!C3</f>
        <v>ตุลาคม</v>
      </c>
      <c r="D3" s="116"/>
      <c r="E3" s="116"/>
      <c r="F3" s="117"/>
      <c r="G3" s="115" t="str">
        <f>รายละเอียด!D3</f>
        <v>พฤศจิกายน</v>
      </c>
      <c r="H3" s="116"/>
      <c r="I3" s="116"/>
      <c r="J3" s="117"/>
      <c r="K3" s="115" t="str">
        <f>รายละเอียด!E3</f>
        <v>ธันวาคม</v>
      </c>
      <c r="L3" s="116"/>
      <c r="M3" s="116"/>
      <c r="N3" s="117"/>
      <c r="O3" s="39" t="s">
        <v>5</v>
      </c>
    </row>
    <row r="4" spans="1:15" ht="17.25" customHeight="1">
      <c r="A4" s="40"/>
      <c r="B4" s="40"/>
      <c r="C4" s="38" t="s">
        <v>6</v>
      </c>
      <c r="D4" s="38" t="s">
        <v>7</v>
      </c>
      <c r="E4" s="41" t="s">
        <v>20</v>
      </c>
      <c r="F4" s="41" t="s">
        <v>9</v>
      </c>
      <c r="G4" s="42" t="s">
        <v>6</v>
      </c>
      <c r="H4" s="43" t="s">
        <v>7</v>
      </c>
      <c r="I4" s="41" t="s">
        <v>20</v>
      </c>
      <c r="J4" s="41" t="s">
        <v>9</v>
      </c>
      <c r="K4" s="42" t="s">
        <v>6</v>
      </c>
      <c r="L4" s="42" t="s">
        <v>7</v>
      </c>
      <c r="M4" s="41" t="s">
        <v>20</v>
      </c>
      <c r="N4" s="41" t="s">
        <v>9</v>
      </c>
      <c r="O4" s="43" t="s">
        <v>8</v>
      </c>
    </row>
    <row r="5" spans="1:15" ht="17.25" customHeight="1">
      <c r="A5" s="44"/>
      <c r="B5" s="45"/>
      <c r="C5" s="46"/>
      <c r="D5" s="46"/>
      <c r="E5" s="47" t="s">
        <v>21</v>
      </c>
      <c r="F5" s="47" t="s">
        <v>22</v>
      </c>
      <c r="G5" s="46"/>
      <c r="H5" s="46"/>
      <c r="I5" s="47" t="s">
        <v>21</v>
      </c>
      <c r="J5" s="47" t="s">
        <v>22</v>
      </c>
      <c r="K5" s="46"/>
      <c r="L5" s="46"/>
      <c r="M5" s="47" t="s">
        <v>21</v>
      </c>
      <c r="N5" s="47" t="s">
        <v>22</v>
      </c>
      <c r="O5" s="46"/>
    </row>
    <row r="6" spans="1:21" ht="25.5" customHeight="1">
      <c r="A6" s="48"/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Q6" s="50"/>
      <c r="R6" s="50"/>
      <c r="S6" s="50"/>
      <c r="T6" s="50"/>
      <c r="U6" s="50"/>
    </row>
    <row r="7" spans="1:21" ht="21" customHeight="1">
      <c r="A7" s="76">
        <v>1</v>
      </c>
      <c r="B7" s="78" t="s">
        <v>63</v>
      </c>
      <c r="C7" s="79">
        <v>35770</v>
      </c>
      <c r="D7" s="52"/>
      <c r="E7" s="52">
        <v>3500</v>
      </c>
      <c r="F7" s="52"/>
      <c r="G7" s="79">
        <v>35770</v>
      </c>
      <c r="H7" s="52"/>
      <c r="I7" s="52">
        <v>3500</v>
      </c>
      <c r="J7" s="52"/>
      <c r="K7" s="79">
        <v>35770</v>
      </c>
      <c r="L7" s="52"/>
      <c r="M7" s="52">
        <v>3500</v>
      </c>
      <c r="N7" s="52"/>
      <c r="O7" s="80">
        <f>SUM(C7+G7+K7)+E7+I7+M7</f>
        <v>117810</v>
      </c>
      <c r="Q7" s="50"/>
      <c r="R7" s="50"/>
      <c r="S7" s="50"/>
      <c r="T7" s="50"/>
      <c r="U7" s="50"/>
    </row>
    <row r="8" spans="1:21" ht="21.75" customHeight="1">
      <c r="A8" s="76">
        <v>2</v>
      </c>
      <c r="B8" s="78" t="s">
        <v>52</v>
      </c>
      <c r="C8" s="79">
        <v>24010</v>
      </c>
      <c r="D8" s="52"/>
      <c r="E8" s="52">
        <v>1500</v>
      </c>
      <c r="F8" s="52"/>
      <c r="G8" s="79">
        <v>24010</v>
      </c>
      <c r="H8" s="52"/>
      <c r="I8" s="52">
        <v>1500</v>
      </c>
      <c r="J8" s="52"/>
      <c r="K8" s="79">
        <v>24010</v>
      </c>
      <c r="L8" s="52"/>
      <c r="M8" s="52">
        <v>1500</v>
      </c>
      <c r="N8" s="52"/>
      <c r="O8" s="80">
        <f>SUM(C8+G8+K8)+E8+I8+M8</f>
        <v>76530</v>
      </c>
      <c r="Q8" s="50"/>
      <c r="R8" s="50"/>
      <c r="S8" s="50"/>
      <c r="T8" s="50"/>
      <c r="U8" s="50"/>
    </row>
    <row r="9" spans="1:21" ht="23.25" customHeight="1">
      <c r="A9" s="51">
        <v>3</v>
      </c>
      <c r="B9" s="78" t="s">
        <v>64</v>
      </c>
      <c r="C9" s="79">
        <v>21190</v>
      </c>
      <c r="D9" s="53"/>
      <c r="E9" s="53"/>
      <c r="F9" s="53"/>
      <c r="G9" s="79">
        <v>21190</v>
      </c>
      <c r="H9" s="53"/>
      <c r="I9" s="53"/>
      <c r="J9" s="53"/>
      <c r="K9" s="79">
        <v>21190</v>
      </c>
      <c r="L9" s="53"/>
      <c r="M9" s="53"/>
      <c r="N9" s="53"/>
      <c r="O9" s="80">
        <f>SUM(C9+G9+K9)+E9+I9+M9</f>
        <v>63570</v>
      </c>
      <c r="Q9" s="50"/>
      <c r="R9" s="50"/>
      <c r="S9" s="50"/>
      <c r="T9" s="50"/>
      <c r="U9" s="50"/>
    </row>
    <row r="10" spans="1:21" ht="23.25" customHeight="1">
      <c r="A10" s="51">
        <v>4</v>
      </c>
      <c r="B10" s="78" t="s">
        <v>65</v>
      </c>
      <c r="C10" s="79">
        <v>13500</v>
      </c>
      <c r="D10" s="53"/>
      <c r="E10" s="53"/>
      <c r="F10" s="53"/>
      <c r="G10" s="79">
        <v>13500</v>
      </c>
      <c r="H10" s="53"/>
      <c r="I10" s="53"/>
      <c r="J10" s="53"/>
      <c r="K10" s="79">
        <v>13500</v>
      </c>
      <c r="L10" s="53"/>
      <c r="M10" s="53"/>
      <c r="N10" s="53"/>
      <c r="O10" s="80">
        <f>SUM(C10+G10+K10)+E10+I10+M10</f>
        <v>40500</v>
      </c>
      <c r="Q10" s="50"/>
      <c r="R10" s="50"/>
      <c r="S10" s="50"/>
      <c r="T10" s="50"/>
      <c r="U10" s="50"/>
    </row>
    <row r="11" spans="1:21" ht="19.5" thickBot="1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Q11" s="50"/>
      <c r="R11" s="50"/>
      <c r="S11" s="50"/>
      <c r="T11" s="50"/>
      <c r="U11" s="50"/>
    </row>
    <row r="12" spans="1:21" ht="20.25" thickBot="1" thickTop="1">
      <c r="A12" s="59"/>
      <c r="B12" s="60" t="s">
        <v>5</v>
      </c>
      <c r="C12" s="61">
        <f>SUM(C7:C10)</f>
        <v>94470</v>
      </c>
      <c r="D12" s="61">
        <f aca="true" t="shared" si="0" ref="D12:M12">SUM(D7:D10)</f>
        <v>0</v>
      </c>
      <c r="E12" s="61">
        <f t="shared" si="0"/>
        <v>5000</v>
      </c>
      <c r="F12" s="61">
        <f t="shared" si="0"/>
        <v>0</v>
      </c>
      <c r="G12" s="61">
        <f t="shared" si="0"/>
        <v>94470</v>
      </c>
      <c r="H12" s="61">
        <f t="shared" si="0"/>
        <v>0</v>
      </c>
      <c r="I12" s="61">
        <f t="shared" si="0"/>
        <v>5000</v>
      </c>
      <c r="J12" s="61">
        <f t="shared" si="0"/>
        <v>0</v>
      </c>
      <c r="K12" s="61">
        <f t="shared" si="0"/>
        <v>94470</v>
      </c>
      <c r="L12" s="61">
        <f t="shared" si="0"/>
        <v>0</v>
      </c>
      <c r="M12" s="62">
        <f t="shared" si="0"/>
        <v>5000</v>
      </c>
      <c r="N12" s="62">
        <f>SUM(N9:N11)</f>
        <v>0</v>
      </c>
      <c r="O12" s="63">
        <f>SUM(O7:O10)</f>
        <v>298410</v>
      </c>
      <c r="Q12" s="50"/>
      <c r="R12" s="50"/>
      <c r="S12" s="50"/>
      <c r="T12" s="50"/>
      <c r="U12" s="50"/>
    </row>
    <row r="13" spans="1:21" ht="19.5" thickTop="1">
      <c r="A13" s="52"/>
      <c r="B13" s="52" t="s">
        <v>27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4"/>
      <c r="Q13" s="50"/>
      <c r="R13" s="50"/>
      <c r="S13" s="50"/>
      <c r="T13" s="50"/>
      <c r="U13" s="50"/>
    </row>
    <row r="14" spans="1:21" ht="19.5">
      <c r="A14" s="51">
        <v>1</v>
      </c>
      <c r="B14" s="78" t="s">
        <v>53</v>
      </c>
      <c r="C14" s="79">
        <v>13830</v>
      </c>
      <c r="D14" s="77"/>
      <c r="E14" s="54"/>
      <c r="F14" s="54"/>
      <c r="G14" s="79">
        <v>13830</v>
      </c>
      <c r="H14" s="77"/>
      <c r="I14" s="54"/>
      <c r="J14" s="54"/>
      <c r="K14" s="79">
        <v>13830</v>
      </c>
      <c r="L14" s="77"/>
      <c r="M14" s="52"/>
      <c r="N14" s="52"/>
      <c r="O14" s="77">
        <f>SUM(C14:N14)</f>
        <v>41490</v>
      </c>
      <c r="Q14" s="50"/>
      <c r="R14" s="50"/>
      <c r="S14" s="50"/>
      <c r="T14" s="50"/>
      <c r="U14" s="50"/>
    </row>
    <row r="15" spans="1:21" ht="19.5">
      <c r="A15" s="51">
        <v>2</v>
      </c>
      <c r="B15" s="78" t="s">
        <v>66</v>
      </c>
      <c r="C15" s="79">
        <v>12440</v>
      </c>
      <c r="D15" s="79">
        <v>845</v>
      </c>
      <c r="E15" s="54"/>
      <c r="F15" s="54"/>
      <c r="G15" s="79">
        <v>12440</v>
      </c>
      <c r="H15" s="79">
        <v>845</v>
      </c>
      <c r="I15" s="54"/>
      <c r="J15" s="54"/>
      <c r="K15" s="79">
        <v>12440</v>
      </c>
      <c r="L15" s="79">
        <v>845</v>
      </c>
      <c r="M15" s="54"/>
      <c r="N15" s="54"/>
      <c r="O15" s="77">
        <f>SUM(C15:N15)</f>
        <v>39855</v>
      </c>
      <c r="Q15" s="50"/>
      <c r="R15" s="50"/>
      <c r="S15" s="50"/>
      <c r="T15" s="50"/>
      <c r="U15" s="50"/>
    </row>
    <row r="16" spans="1:21" ht="19.5">
      <c r="A16" s="51">
        <v>3</v>
      </c>
      <c r="B16" s="78" t="s">
        <v>67</v>
      </c>
      <c r="C16" s="79">
        <v>11940</v>
      </c>
      <c r="D16" s="79">
        <v>1345</v>
      </c>
      <c r="E16" s="53"/>
      <c r="F16" s="53"/>
      <c r="G16" s="79">
        <v>11940</v>
      </c>
      <c r="H16" s="79">
        <v>1345</v>
      </c>
      <c r="I16" s="53"/>
      <c r="J16" s="53"/>
      <c r="K16" s="79">
        <v>11940</v>
      </c>
      <c r="L16" s="79">
        <v>1345</v>
      </c>
      <c r="M16" s="53"/>
      <c r="N16" s="53"/>
      <c r="O16" s="77">
        <f>SUM(C16:N16)</f>
        <v>39855</v>
      </c>
      <c r="Q16" s="50"/>
      <c r="R16" s="50"/>
      <c r="S16" s="50"/>
      <c r="T16" s="50"/>
      <c r="U16" s="50"/>
    </row>
    <row r="17" spans="1:21" ht="19.5" thickBot="1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Q17" s="50"/>
      <c r="R17" s="50"/>
      <c r="S17" s="50"/>
      <c r="T17" s="50"/>
      <c r="U17" s="50"/>
    </row>
    <row r="18" spans="1:21" ht="20.25" thickBot="1" thickTop="1">
      <c r="A18" s="59"/>
      <c r="B18" s="60" t="s">
        <v>5</v>
      </c>
      <c r="C18" s="61">
        <f>SUM(C14:C16)</f>
        <v>38210</v>
      </c>
      <c r="D18" s="61">
        <f>SUM(D14:D16)</f>
        <v>2190</v>
      </c>
      <c r="E18" s="61">
        <f aca="true" t="shared" si="1" ref="E18:N18">SUM(E14:E16)</f>
        <v>0</v>
      </c>
      <c r="F18" s="61">
        <f t="shared" si="1"/>
        <v>0</v>
      </c>
      <c r="G18" s="61">
        <f>SUM(G14:G16)</f>
        <v>38210</v>
      </c>
      <c r="H18" s="61">
        <f t="shared" si="1"/>
        <v>2190</v>
      </c>
      <c r="I18" s="61">
        <f t="shared" si="1"/>
        <v>0</v>
      </c>
      <c r="J18" s="61">
        <f t="shared" si="1"/>
        <v>0</v>
      </c>
      <c r="K18" s="61">
        <f t="shared" si="1"/>
        <v>38210</v>
      </c>
      <c r="L18" s="61">
        <f t="shared" si="1"/>
        <v>2190</v>
      </c>
      <c r="M18" s="61">
        <f t="shared" si="1"/>
        <v>0</v>
      </c>
      <c r="N18" s="61">
        <f t="shared" si="1"/>
        <v>0</v>
      </c>
      <c r="O18" s="61">
        <f>SUM(O14:O16)</f>
        <v>121200</v>
      </c>
      <c r="Q18" s="50"/>
      <c r="R18" s="50"/>
      <c r="S18" s="50"/>
      <c r="T18" s="50"/>
      <c r="U18" s="50"/>
    </row>
    <row r="19" spans="1:15" ht="21" customHeight="1" thickTop="1">
      <c r="A19" s="65"/>
      <c r="B19" s="65"/>
      <c r="C19" s="66"/>
      <c r="D19" s="66"/>
      <c r="E19" s="66"/>
      <c r="F19" s="66"/>
      <c r="G19" s="67"/>
      <c r="H19" s="67"/>
      <c r="I19" s="66"/>
      <c r="J19" s="66"/>
      <c r="K19" s="66"/>
      <c r="L19" s="66"/>
      <c r="M19" s="66"/>
      <c r="N19" s="66"/>
      <c r="O19" s="66"/>
    </row>
    <row r="20" spans="1:15" ht="18.75">
      <c r="A20" s="65"/>
      <c r="B20" s="68"/>
      <c r="C20" s="67"/>
      <c r="D20" s="67"/>
      <c r="E20" s="66"/>
      <c r="F20" s="66"/>
      <c r="G20" s="67"/>
      <c r="H20" s="67"/>
      <c r="I20" s="66"/>
      <c r="J20" s="66"/>
      <c r="K20" s="67"/>
      <c r="L20" s="67"/>
      <c r="M20" s="66"/>
      <c r="N20" s="66"/>
      <c r="O20" s="64"/>
    </row>
    <row r="21" spans="1:15" ht="18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8.75">
      <c r="A22" s="65"/>
      <c r="B22" s="65"/>
      <c r="C22" s="64"/>
      <c r="D22" s="66"/>
      <c r="E22" s="66"/>
      <c r="F22" s="66"/>
      <c r="G22" s="64"/>
      <c r="H22" s="66"/>
      <c r="I22" s="66"/>
      <c r="J22" s="66"/>
      <c r="K22" s="64"/>
      <c r="L22" s="66"/>
      <c r="M22" s="66"/>
      <c r="N22" s="66"/>
      <c r="O22" s="64"/>
    </row>
    <row r="23" spans="1:15" ht="18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8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8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8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8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8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8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8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65" customFormat="1" ht="21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  <row r="32" spans="1:15" s="65" customFormat="1" ht="21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5" s="65" customFormat="1" ht="18.75">
      <c r="A33" s="69"/>
      <c r="B33" s="69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69"/>
    </row>
    <row r="34" spans="3:15" s="65" customFormat="1" ht="18.75">
      <c r="C34" s="69"/>
      <c r="D34" s="69"/>
      <c r="E34" s="70"/>
      <c r="F34" s="70"/>
      <c r="G34" s="69"/>
      <c r="H34" s="69"/>
      <c r="I34" s="70"/>
      <c r="J34" s="70"/>
      <c r="K34" s="69"/>
      <c r="L34" s="69"/>
      <c r="M34" s="70"/>
      <c r="N34" s="70"/>
      <c r="O34" s="69"/>
    </row>
    <row r="35" spans="3:15" s="65" customFormat="1" ht="18.75">
      <c r="C35" s="69"/>
      <c r="D35" s="69"/>
      <c r="E35" s="70"/>
      <c r="F35" s="70"/>
      <c r="G35" s="69"/>
      <c r="H35" s="69"/>
      <c r="I35" s="70"/>
      <c r="J35" s="70"/>
      <c r="K35" s="69"/>
      <c r="L35" s="69"/>
      <c r="M35" s="70"/>
      <c r="N35" s="70"/>
      <c r="O35" s="69"/>
    </row>
    <row r="36" spans="1:2" s="65" customFormat="1" ht="18.75">
      <c r="A36" s="71"/>
      <c r="B36" s="71"/>
    </row>
    <row r="37" spans="1:2" s="65" customFormat="1" ht="18.75">
      <c r="A37" s="71"/>
      <c r="B37" s="71"/>
    </row>
    <row r="38" spans="1:2" s="65" customFormat="1" ht="18.75">
      <c r="A38" s="71"/>
      <c r="B38" s="71"/>
    </row>
    <row r="39" spans="1:2" s="65" customFormat="1" ht="18.75">
      <c r="A39" s="71"/>
      <c r="B39" s="71"/>
    </row>
    <row r="40" spans="1:15" ht="21.75">
      <c r="A40" s="113" t="s">
        <v>61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21.75">
      <c r="A41" s="114" t="s">
        <v>68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ht="21.75" customHeight="1">
      <c r="A42" s="38" t="s">
        <v>0</v>
      </c>
      <c r="B42" s="39" t="s">
        <v>1</v>
      </c>
      <c r="C42" s="115" t="s">
        <v>23</v>
      </c>
      <c r="D42" s="116"/>
      <c r="E42" s="116"/>
      <c r="F42" s="117"/>
      <c r="G42" s="115" t="s">
        <v>24</v>
      </c>
      <c r="H42" s="116"/>
      <c r="I42" s="116"/>
      <c r="J42" s="117"/>
      <c r="K42" s="115" t="s">
        <v>25</v>
      </c>
      <c r="L42" s="116"/>
      <c r="M42" s="116"/>
      <c r="N42" s="117"/>
      <c r="O42" s="39" t="s">
        <v>5</v>
      </c>
    </row>
    <row r="43" spans="1:15" ht="17.25" customHeight="1">
      <c r="A43" s="40"/>
      <c r="B43" s="40"/>
      <c r="C43" s="38" t="s">
        <v>6</v>
      </c>
      <c r="D43" s="38" t="s">
        <v>7</v>
      </c>
      <c r="E43" s="41" t="s">
        <v>20</v>
      </c>
      <c r="F43" s="41" t="s">
        <v>9</v>
      </c>
      <c r="G43" s="42" t="s">
        <v>6</v>
      </c>
      <c r="H43" s="43" t="s">
        <v>7</v>
      </c>
      <c r="I43" s="41" t="s">
        <v>20</v>
      </c>
      <c r="J43" s="41" t="s">
        <v>9</v>
      </c>
      <c r="K43" s="42" t="s">
        <v>6</v>
      </c>
      <c r="L43" s="42" t="s">
        <v>7</v>
      </c>
      <c r="M43" s="41" t="s">
        <v>20</v>
      </c>
      <c r="N43" s="41" t="s">
        <v>9</v>
      </c>
      <c r="O43" s="43" t="s">
        <v>8</v>
      </c>
    </row>
    <row r="44" spans="1:15" ht="17.25" customHeight="1">
      <c r="A44" s="44"/>
      <c r="B44" s="45"/>
      <c r="C44" s="46"/>
      <c r="D44" s="46"/>
      <c r="E44" s="47" t="s">
        <v>21</v>
      </c>
      <c r="F44" s="47" t="s">
        <v>22</v>
      </c>
      <c r="G44" s="46"/>
      <c r="H44" s="46"/>
      <c r="I44" s="47" t="s">
        <v>21</v>
      </c>
      <c r="J44" s="47" t="s">
        <v>22</v>
      </c>
      <c r="K44" s="46"/>
      <c r="L44" s="46"/>
      <c r="M44" s="47" t="s">
        <v>21</v>
      </c>
      <c r="N44" s="47" t="s">
        <v>22</v>
      </c>
      <c r="O44" s="46"/>
    </row>
    <row r="45" spans="1:21" ht="25.5" customHeight="1">
      <c r="A45" s="48"/>
      <c r="B45" s="49" t="s">
        <v>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Q45" s="50"/>
      <c r="R45" s="50"/>
      <c r="S45" s="50"/>
      <c r="T45" s="50"/>
      <c r="U45" s="50"/>
    </row>
    <row r="46" spans="1:21" ht="21" customHeight="1">
      <c r="A46" s="76">
        <v>1</v>
      </c>
      <c r="B46" s="78" t="s">
        <v>63</v>
      </c>
      <c r="C46" s="79">
        <v>35770</v>
      </c>
      <c r="D46" s="52"/>
      <c r="E46" s="52">
        <v>3500</v>
      </c>
      <c r="F46" s="52"/>
      <c r="G46" s="79">
        <v>35770</v>
      </c>
      <c r="H46" s="52"/>
      <c r="I46" s="52">
        <v>3500</v>
      </c>
      <c r="J46" s="52"/>
      <c r="K46" s="79">
        <v>35770</v>
      </c>
      <c r="L46" s="52"/>
      <c r="M46" s="52">
        <v>3500</v>
      </c>
      <c r="N46" s="52"/>
      <c r="O46" s="80">
        <f>SUM(C46+G46+K46)+E46+I46+M46</f>
        <v>117810</v>
      </c>
      <c r="Q46" s="50"/>
      <c r="R46" s="50"/>
      <c r="S46" s="50"/>
      <c r="T46" s="50"/>
      <c r="U46" s="50"/>
    </row>
    <row r="47" spans="1:21" ht="21.75" customHeight="1">
      <c r="A47" s="76">
        <v>2</v>
      </c>
      <c r="B47" s="78" t="s">
        <v>52</v>
      </c>
      <c r="C47" s="79">
        <v>24010</v>
      </c>
      <c r="D47" s="52"/>
      <c r="E47" s="52">
        <v>1500</v>
      </c>
      <c r="F47" s="52"/>
      <c r="G47" s="79">
        <v>24010</v>
      </c>
      <c r="H47" s="52"/>
      <c r="I47" s="52">
        <v>1500</v>
      </c>
      <c r="J47" s="52"/>
      <c r="K47" s="79">
        <v>24010</v>
      </c>
      <c r="L47" s="52"/>
      <c r="M47" s="52">
        <v>1500</v>
      </c>
      <c r="N47" s="52"/>
      <c r="O47" s="80">
        <f>SUM(C47+G47+K47)+E47+I47+M47</f>
        <v>76530</v>
      </c>
      <c r="Q47" s="50"/>
      <c r="R47" s="50"/>
      <c r="S47" s="50"/>
      <c r="T47" s="50"/>
      <c r="U47" s="50"/>
    </row>
    <row r="48" spans="1:21" ht="23.25" customHeight="1">
      <c r="A48" s="51">
        <v>3</v>
      </c>
      <c r="B48" s="78" t="s">
        <v>64</v>
      </c>
      <c r="C48" s="79">
        <v>21190</v>
      </c>
      <c r="D48" s="53"/>
      <c r="E48" s="53"/>
      <c r="F48" s="53"/>
      <c r="G48" s="79">
        <v>21190</v>
      </c>
      <c r="H48" s="53"/>
      <c r="I48" s="53"/>
      <c r="J48" s="53"/>
      <c r="K48" s="79">
        <v>21190</v>
      </c>
      <c r="L48" s="53"/>
      <c r="M48" s="53"/>
      <c r="N48" s="53"/>
      <c r="O48" s="80">
        <f>SUM(C48+G48+K48)+E48+I48+M48</f>
        <v>63570</v>
      </c>
      <c r="Q48" s="50"/>
      <c r="R48" s="50"/>
      <c r="S48" s="50"/>
      <c r="T48" s="50"/>
      <c r="U48" s="50"/>
    </row>
    <row r="49" spans="1:21" ht="23.25" customHeight="1">
      <c r="A49" s="51">
        <v>4</v>
      </c>
      <c r="B49" s="78" t="s">
        <v>65</v>
      </c>
      <c r="C49" s="79">
        <v>13500</v>
      </c>
      <c r="D49" s="53"/>
      <c r="E49" s="53"/>
      <c r="F49" s="53"/>
      <c r="G49" s="79">
        <v>13500</v>
      </c>
      <c r="H49" s="53"/>
      <c r="I49" s="53"/>
      <c r="J49" s="53"/>
      <c r="K49" s="79">
        <v>13500</v>
      </c>
      <c r="L49" s="53"/>
      <c r="M49" s="53"/>
      <c r="N49" s="53"/>
      <c r="O49" s="80">
        <f>SUM(C49+G49+K49)+E49+I49+M49</f>
        <v>40500</v>
      </c>
      <c r="Q49" s="50"/>
      <c r="R49" s="50"/>
      <c r="S49" s="50"/>
      <c r="T49" s="50"/>
      <c r="U49" s="50"/>
    </row>
    <row r="50" spans="1:21" ht="19.5" thickBot="1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Q50" s="50"/>
      <c r="R50" s="50"/>
      <c r="S50" s="50"/>
      <c r="T50" s="50"/>
      <c r="U50" s="50"/>
    </row>
    <row r="51" spans="1:21" ht="20.25" thickBot="1" thickTop="1">
      <c r="A51" s="59"/>
      <c r="B51" s="60" t="s">
        <v>5</v>
      </c>
      <c r="C51" s="61">
        <f aca="true" t="shared" si="2" ref="C51:M51">SUM(C46:C49)</f>
        <v>94470</v>
      </c>
      <c r="D51" s="61">
        <f t="shared" si="2"/>
        <v>0</v>
      </c>
      <c r="E51" s="61">
        <f t="shared" si="2"/>
        <v>5000</v>
      </c>
      <c r="F51" s="61">
        <f t="shared" si="2"/>
        <v>0</v>
      </c>
      <c r="G51" s="61">
        <f t="shared" si="2"/>
        <v>94470</v>
      </c>
      <c r="H51" s="61">
        <f t="shared" si="2"/>
        <v>0</v>
      </c>
      <c r="I51" s="61">
        <f t="shared" si="2"/>
        <v>5000</v>
      </c>
      <c r="J51" s="61">
        <f t="shared" si="2"/>
        <v>0</v>
      </c>
      <c r="K51" s="61">
        <f t="shared" si="2"/>
        <v>94470</v>
      </c>
      <c r="L51" s="61">
        <f t="shared" si="2"/>
        <v>0</v>
      </c>
      <c r="M51" s="62">
        <f t="shared" si="2"/>
        <v>5000</v>
      </c>
      <c r="N51" s="62">
        <f>SUM(N48:N50)</f>
        <v>0</v>
      </c>
      <c r="O51" s="63">
        <f>SUM(O46:O49)</f>
        <v>298410</v>
      </c>
      <c r="Q51" s="50"/>
      <c r="R51" s="50"/>
      <c r="S51" s="50"/>
      <c r="T51" s="50"/>
      <c r="U51" s="50"/>
    </row>
    <row r="52" spans="1:21" ht="19.5" thickTop="1">
      <c r="A52" s="52"/>
      <c r="B52" s="52" t="s">
        <v>27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/>
      <c r="Q52" s="50"/>
      <c r="R52" s="50"/>
      <c r="S52" s="50"/>
      <c r="T52" s="50"/>
      <c r="U52" s="50"/>
    </row>
    <row r="53" spans="1:21" ht="19.5">
      <c r="A53" s="51">
        <v>1</v>
      </c>
      <c r="B53" s="78" t="s">
        <v>53</v>
      </c>
      <c r="C53" s="79">
        <v>13830</v>
      </c>
      <c r="D53" s="77"/>
      <c r="E53" s="54"/>
      <c r="F53" s="54"/>
      <c r="G53" s="79">
        <v>13830</v>
      </c>
      <c r="H53" s="77"/>
      <c r="I53" s="54"/>
      <c r="J53" s="54"/>
      <c r="K53" s="79">
        <v>13830</v>
      </c>
      <c r="L53" s="77"/>
      <c r="M53" s="52"/>
      <c r="N53" s="52"/>
      <c r="O53" s="77">
        <f>SUM(C53:N53)</f>
        <v>41490</v>
      </c>
      <c r="Q53" s="50"/>
      <c r="R53" s="50"/>
      <c r="S53" s="50"/>
      <c r="T53" s="50"/>
      <c r="U53" s="50"/>
    </row>
    <row r="54" spans="1:21" ht="19.5">
      <c r="A54" s="51">
        <v>2</v>
      </c>
      <c r="B54" s="78" t="s">
        <v>66</v>
      </c>
      <c r="C54" s="79">
        <v>12440</v>
      </c>
      <c r="D54" s="79">
        <v>845</v>
      </c>
      <c r="E54" s="54"/>
      <c r="F54" s="54"/>
      <c r="G54" s="79">
        <v>12440</v>
      </c>
      <c r="H54" s="79">
        <v>845</v>
      </c>
      <c r="I54" s="54"/>
      <c r="J54" s="54"/>
      <c r="K54" s="79">
        <v>12440</v>
      </c>
      <c r="L54" s="79">
        <v>845</v>
      </c>
      <c r="M54" s="54"/>
      <c r="N54" s="54"/>
      <c r="O54" s="77">
        <f>SUM(C54:N54)</f>
        <v>39855</v>
      </c>
      <c r="Q54" s="50"/>
      <c r="R54" s="50"/>
      <c r="S54" s="50"/>
      <c r="T54" s="50"/>
      <c r="U54" s="50"/>
    </row>
    <row r="55" spans="1:21" ht="19.5">
      <c r="A55" s="51">
        <v>3</v>
      </c>
      <c r="B55" s="78" t="s">
        <v>67</v>
      </c>
      <c r="C55" s="79">
        <v>11940</v>
      </c>
      <c r="D55" s="79">
        <v>1345</v>
      </c>
      <c r="E55" s="53"/>
      <c r="F55" s="53"/>
      <c r="G55" s="79">
        <v>11940</v>
      </c>
      <c r="H55" s="79">
        <v>1345</v>
      </c>
      <c r="I55" s="53"/>
      <c r="J55" s="53"/>
      <c r="K55" s="79">
        <v>11940</v>
      </c>
      <c r="L55" s="79">
        <v>1345</v>
      </c>
      <c r="M55" s="53"/>
      <c r="N55" s="53"/>
      <c r="O55" s="77">
        <f>SUM(C55:N55)</f>
        <v>39855</v>
      </c>
      <c r="Q55" s="50"/>
      <c r="R55" s="50"/>
      <c r="S55" s="50"/>
      <c r="T55" s="50"/>
      <c r="U55" s="50"/>
    </row>
    <row r="56" spans="1:21" ht="19.5" thickBot="1">
      <c r="A56" s="55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  <c r="Q56" s="50"/>
      <c r="R56" s="50"/>
      <c r="S56" s="50"/>
      <c r="T56" s="50"/>
      <c r="U56" s="50"/>
    </row>
    <row r="57" spans="1:21" ht="20.25" thickBot="1" thickTop="1">
      <c r="A57" s="59"/>
      <c r="B57" s="60" t="s">
        <v>5</v>
      </c>
      <c r="C57" s="61">
        <f aca="true" t="shared" si="3" ref="C57:N57">SUM(C53:C55)</f>
        <v>38210</v>
      </c>
      <c r="D57" s="61">
        <f t="shared" si="3"/>
        <v>2190</v>
      </c>
      <c r="E57" s="61">
        <f t="shared" si="3"/>
        <v>0</v>
      </c>
      <c r="F57" s="61">
        <f t="shared" si="3"/>
        <v>0</v>
      </c>
      <c r="G57" s="61">
        <f t="shared" si="3"/>
        <v>38210</v>
      </c>
      <c r="H57" s="61">
        <f t="shared" si="3"/>
        <v>2190</v>
      </c>
      <c r="I57" s="61">
        <f t="shared" si="3"/>
        <v>0</v>
      </c>
      <c r="J57" s="61">
        <f t="shared" si="3"/>
        <v>0</v>
      </c>
      <c r="K57" s="61">
        <f t="shared" si="3"/>
        <v>38210</v>
      </c>
      <c r="L57" s="61">
        <f t="shared" si="3"/>
        <v>2190</v>
      </c>
      <c r="M57" s="61">
        <f t="shared" si="3"/>
        <v>0</v>
      </c>
      <c r="N57" s="61">
        <f t="shared" si="3"/>
        <v>0</v>
      </c>
      <c r="O57" s="61">
        <f>SUM(O53:O55)</f>
        <v>121200</v>
      </c>
      <c r="Q57" s="50"/>
      <c r="R57" s="50"/>
      <c r="S57" s="50"/>
      <c r="T57" s="50"/>
      <c r="U57" s="50"/>
    </row>
    <row r="58" spans="1:15" ht="19.5" thickTop="1">
      <c r="A58" s="65"/>
      <c r="B58" s="65"/>
      <c r="C58" s="66"/>
      <c r="D58" s="66"/>
      <c r="E58" s="66"/>
      <c r="F58" s="66"/>
      <c r="G58" s="67">
        <f>G50+G57</f>
        <v>38210</v>
      </c>
      <c r="H58" s="67">
        <f>H50+H57</f>
        <v>2190</v>
      </c>
      <c r="I58" s="66"/>
      <c r="J58" s="66"/>
      <c r="K58" s="66"/>
      <c r="L58" s="66"/>
      <c r="M58" s="66"/>
      <c r="N58" s="66"/>
      <c r="O58" s="66"/>
    </row>
    <row r="59" spans="1:15" ht="18.75">
      <c r="A59" s="65"/>
      <c r="B59" s="68"/>
      <c r="C59" s="72" t="e">
        <f>C51+#REF!</f>
        <v>#REF!</v>
      </c>
      <c r="D59" s="72" t="e">
        <f>D51+#REF!</f>
        <v>#REF!</v>
      </c>
      <c r="E59" s="73"/>
      <c r="F59" s="73"/>
      <c r="G59" s="72" t="e">
        <f>G51+#REF!</f>
        <v>#REF!</v>
      </c>
      <c r="H59" s="72" t="e">
        <f>H51+#REF!</f>
        <v>#REF!</v>
      </c>
      <c r="I59" s="73"/>
      <c r="J59" s="73"/>
      <c r="K59" s="72" t="e">
        <f>K51+#REF!</f>
        <v>#REF!</v>
      </c>
      <c r="L59" s="72" t="e">
        <f>L51+#REF!</f>
        <v>#REF!</v>
      </c>
      <c r="M59" s="66"/>
      <c r="N59" s="66"/>
      <c r="O59" s="64"/>
    </row>
    <row r="60" spans="1:15" ht="18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ht="18.75">
      <c r="A61" s="65"/>
      <c r="B61" s="65"/>
      <c r="C61" s="64"/>
      <c r="D61" s="66"/>
      <c r="E61" s="66"/>
      <c r="F61" s="66"/>
      <c r="G61" s="64"/>
      <c r="H61" s="66"/>
      <c r="I61" s="66"/>
      <c r="J61" s="66"/>
      <c r="K61" s="64"/>
      <c r="L61" s="66"/>
      <c r="M61" s="66"/>
      <c r="N61" s="66"/>
      <c r="O61" s="64"/>
    </row>
    <row r="62" spans="1:15" ht="18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ht="18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ht="18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8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ht="18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ht="18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8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65" customFormat="1" ht="21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1:15" s="65" customFormat="1" ht="21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1:15" s="65" customFormat="1" ht="18.75">
      <c r="A71" s="69"/>
      <c r="B71" s="69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69"/>
    </row>
    <row r="72" spans="3:15" s="65" customFormat="1" ht="18.75">
      <c r="C72" s="69"/>
      <c r="D72" s="69"/>
      <c r="E72" s="70"/>
      <c r="F72" s="70"/>
      <c r="G72" s="69"/>
      <c r="H72" s="69"/>
      <c r="I72" s="70"/>
      <c r="J72" s="70"/>
      <c r="K72" s="69"/>
      <c r="L72" s="69"/>
      <c r="M72" s="70"/>
      <c r="N72" s="70"/>
      <c r="O72" s="69"/>
    </row>
    <row r="73" spans="3:15" s="65" customFormat="1" ht="18.75">
      <c r="C73" s="69"/>
      <c r="D73" s="69"/>
      <c r="E73" s="70"/>
      <c r="F73" s="70"/>
      <c r="G73" s="69"/>
      <c r="H73" s="69"/>
      <c r="I73" s="70"/>
      <c r="J73" s="70"/>
      <c r="K73" s="69"/>
      <c r="L73" s="69"/>
      <c r="M73" s="70"/>
      <c r="N73" s="70"/>
      <c r="O73" s="69"/>
    </row>
    <row r="74" spans="1:2" s="65" customFormat="1" ht="18.75">
      <c r="A74" s="71"/>
      <c r="B74" s="71"/>
    </row>
    <row r="75" spans="1:15" s="65" customFormat="1" ht="18.75">
      <c r="A75" s="69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/>
    </row>
    <row r="76" spans="1:15" s="65" customFormat="1" ht="18.75">
      <c r="A76" s="69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64"/>
    </row>
    <row r="77" spans="1:15" s="65" customFormat="1" ht="18.75">
      <c r="A77" s="69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64"/>
    </row>
    <row r="78" spans="1:15" s="65" customFormat="1" ht="18.75">
      <c r="A78" s="69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64"/>
    </row>
    <row r="79" spans="1:15" ht="21.75">
      <c r="A79" s="113" t="s">
        <v>61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1:15" ht="21.75">
      <c r="A80" s="114" t="s">
        <v>69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1:15" ht="21.75" customHeight="1">
      <c r="A81" s="38" t="s">
        <v>0</v>
      </c>
      <c r="B81" s="39" t="s">
        <v>1</v>
      </c>
      <c r="C81" s="115" t="s">
        <v>33</v>
      </c>
      <c r="D81" s="116"/>
      <c r="E81" s="116"/>
      <c r="F81" s="117"/>
      <c r="G81" s="115" t="s">
        <v>34</v>
      </c>
      <c r="H81" s="116"/>
      <c r="I81" s="116"/>
      <c r="J81" s="117"/>
      <c r="K81" s="115" t="s">
        <v>35</v>
      </c>
      <c r="L81" s="116"/>
      <c r="M81" s="116"/>
      <c r="N81" s="117"/>
      <c r="O81" s="39" t="s">
        <v>5</v>
      </c>
    </row>
    <row r="82" spans="1:15" ht="17.25" customHeight="1">
      <c r="A82" s="40"/>
      <c r="B82" s="40"/>
      <c r="C82" s="38" t="s">
        <v>6</v>
      </c>
      <c r="D82" s="38" t="s">
        <v>7</v>
      </c>
      <c r="E82" s="41" t="s">
        <v>20</v>
      </c>
      <c r="F82" s="41" t="s">
        <v>9</v>
      </c>
      <c r="G82" s="42" t="s">
        <v>6</v>
      </c>
      <c r="H82" s="43" t="s">
        <v>7</v>
      </c>
      <c r="I82" s="41" t="s">
        <v>20</v>
      </c>
      <c r="J82" s="41" t="s">
        <v>9</v>
      </c>
      <c r="K82" s="42" t="s">
        <v>6</v>
      </c>
      <c r="L82" s="42" t="s">
        <v>7</v>
      </c>
      <c r="M82" s="41" t="s">
        <v>20</v>
      </c>
      <c r="N82" s="41" t="s">
        <v>9</v>
      </c>
      <c r="O82" s="43" t="s">
        <v>8</v>
      </c>
    </row>
    <row r="83" spans="1:15" ht="17.25" customHeight="1">
      <c r="A83" s="44"/>
      <c r="B83" s="45"/>
      <c r="C83" s="46"/>
      <c r="D83" s="46"/>
      <c r="E83" s="47" t="s">
        <v>21</v>
      </c>
      <c r="F83" s="47" t="s">
        <v>22</v>
      </c>
      <c r="G83" s="46"/>
      <c r="H83" s="46"/>
      <c r="I83" s="47" t="s">
        <v>21</v>
      </c>
      <c r="J83" s="47" t="s">
        <v>22</v>
      </c>
      <c r="K83" s="46"/>
      <c r="L83" s="46"/>
      <c r="M83" s="47" t="s">
        <v>21</v>
      </c>
      <c r="N83" s="47" t="s">
        <v>22</v>
      </c>
      <c r="O83" s="46"/>
    </row>
    <row r="84" spans="1:21" ht="25.5" customHeight="1">
      <c r="A84" s="48"/>
      <c r="B84" s="49" t="s">
        <v>6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50"/>
      <c r="R84" s="50"/>
      <c r="S84" s="50"/>
      <c r="T84" s="50"/>
      <c r="U84" s="50"/>
    </row>
    <row r="85" spans="1:21" ht="21" customHeight="1">
      <c r="A85" s="76">
        <v>1</v>
      </c>
      <c r="B85" s="78" t="s">
        <v>63</v>
      </c>
      <c r="C85" s="81">
        <v>36310</v>
      </c>
      <c r="D85" s="52"/>
      <c r="E85" s="52">
        <v>3500</v>
      </c>
      <c r="F85" s="52"/>
      <c r="G85" s="81">
        <v>36310</v>
      </c>
      <c r="H85" s="52"/>
      <c r="I85" s="52">
        <v>3500</v>
      </c>
      <c r="J85" s="52"/>
      <c r="K85" s="81">
        <v>36310</v>
      </c>
      <c r="L85" s="52"/>
      <c r="M85" s="52">
        <v>3500</v>
      </c>
      <c r="N85" s="52"/>
      <c r="O85" s="80">
        <f>SUM(C85+G85+K85)+E85+I85+M85</f>
        <v>119430</v>
      </c>
      <c r="Q85" s="50"/>
      <c r="R85" s="50"/>
      <c r="S85" s="50"/>
      <c r="T85" s="50"/>
      <c r="U85" s="50"/>
    </row>
    <row r="86" spans="1:21" ht="21.75" customHeight="1">
      <c r="A86" s="76">
        <v>2</v>
      </c>
      <c r="B86" s="78" t="s">
        <v>52</v>
      </c>
      <c r="C86" s="81">
        <v>24490</v>
      </c>
      <c r="D86" s="52"/>
      <c r="E86" s="52">
        <v>1500</v>
      </c>
      <c r="F86" s="52"/>
      <c r="G86" s="81">
        <v>24490</v>
      </c>
      <c r="H86" s="52"/>
      <c r="I86" s="52">
        <v>1500</v>
      </c>
      <c r="J86" s="52"/>
      <c r="K86" s="81">
        <v>24490</v>
      </c>
      <c r="L86" s="52"/>
      <c r="M86" s="52">
        <v>1500</v>
      </c>
      <c r="N86" s="52"/>
      <c r="O86" s="80">
        <f>SUM(C86+G86+K86)+E86+I86+M86</f>
        <v>77970</v>
      </c>
      <c r="Q86" s="50"/>
      <c r="R86" s="50"/>
      <c r="S86" s="50"/>
      <c r="T86" s="50"/>
      <c r="U86" s="50"/>
    </row>
    <row r="87" spans="1:21" ht="23.25" customHeight="1">
      <c r="A87" s="51">
        <v>3</v>
      </c>
      <c r="B87" s="78" t="s">
        <v>64</v>
      </c>
      <c r="C87" s="81">
        <v>22040</v>
      </c>
      <c r="D87" s="53"/>
      <c r="E87" s="53"/>
      <c r="F87" s="53"/>
      <c r="G87" s="81">
        <v>22040</v>
      </c>
      <c r="H87" s="53"/>
      <c r="I87" s="53"/>
      <c r="J87" s="53"/>
      <c r="K87" s="81">
        <v>22040</v>
      </c>
      <c r="L87" s="53"/>
      <c r="M87" s="53"/>
      <c r="N87" s="53"/>
      <c r="O87" s="80">
        <f>SUM(C87+G87+K87)+E87+I87+M87</f>
        <v>66120</v>
      </c>
      <c r="Q87" s="50"/>
      <c r="R87" s="50"/>
      <c r="S87" s="50"/>
      <c r="T87" s="50"/>
      <c r="U87" s="50"/>
    </row>
    <row r="88" spans="1:21" ht="23.25" customHeight="1">
      <c r="A88" s="51">
        <v>4</v>
      </c>
      <c r="B88" s="78" t="s">
        <v>65</v>
      </c>
      <c r="C88" s="81">
        <v>13760</v>
      </c>
      <c r="D88" s="53"/>
      <c r="E88" s="53"/>
      <c r="F88" s="53"/>
      <c r="G88" s="81">
        <v>13760</v>
      </c>
      <c r="H88" s="53"/>
      <c r="I88" s="53"/>
      <c r="J88" s="53"/>
      <c r="K88" s="81">
        <v>13760</v>
      </c>
      <c r="L88" s="53"/>
      <c r="M88" s="53"/>
      <c r="N88" s="53"/>
      <c r="O88" s="80">
        <f>SUM(C88+G88+K88)+E88+I88+M88</f>
        <v>41280</v>
      </c>
      <c r="Q88" s="50"/>
      <c r="R88" s="50"/>
      <c r="S88" s="50"/>
      <c r="T88" s="50"/>
      <c r="U88" s="50"/>
    </row>
    <row r="89" spans="1:21" ht="19.5" thickBot="1">
      <c r="A89" s="55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  <c r="Q89" s="50"/>
      <c r="R89" s="50"/>
      <c r="S89" s="50"/>
      <c r="T89" s="50"/>
      <c r="U89" s="50"/>
    </row>
    <row r="90" spans="1:21" ht="20.25" thickBot="1" thickTop="1">
      <c r="A90" s="59"/>
      <c r="B90" s="60" t="s">
        <v>5</v>
      </c>
      <c r="C90" s="61">
        <f aca="true" t="shared" si="4" ref="C90:M90">SUM(C85:C88)</f>
        <v>96600</v>
      </c>
      <c r="D90" s="61">
        <f t="shared" si="4"/>
        <v>0</v>
      </c>
      <c r="E90" s="61">
        <f t="shared" si="4"/>
        <v>5000</v>
      </c>
      <c r="F90" s="61">
        <f t="shared" si="4"/>
        <v>0</v>
      </c>
      <c r="G90" s="61">
        <f t="shared" si="4"/>
        <v>96600</v>
      </c>
      <c r="H90" s="61">
        <f t="shared" si="4"/>
        <v>0</v>
      </c>
      <c r="I90" s="61">
        <f t="shared" si="4"/>
        <v>5000</v>
      </c>
      <c r="J90" s="61">
        <f t="shared" si="4"/>
        <v>0</v>
      </c>
      <c r="K90" s="61">
        <f t="shared" si="4"/>
        <v>96600</v>
      </c>
      <c r="L90" s="61">
        <f t="shared" si="4"/>
        <v>0</v>
      </c>
      <c r="M90" s="62">
        <f t="shared" si="4"/>
        <v>5000</v>
      </c>
      <c r="N90" s="62">
        <f>SUM(N87:N89)</f>
        <v>0</v>
      </c>
      <c r="O90" s="63">
        <f>SUM(O85:O88)</f>
        <v>304800</v>
      </c>
      <c r="Q90" s="50"/>
      <c r="R90" s="50"/>
      <c r="S90" s="50"/>
      <c r="T90" s="50"/>
      <c r="U90" s="50"/>
    </row>
    <row r="91" spans="1:21" ht="19.5" thickTop="1">
      <c r="A91" s="52"/>
      <c r="B91" s="52" t="s">
        <v>27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/>
      <c r="Q91" s="50"/>
      <c r="R91" s="50"/>
      <c r="S91" s="50"/>
      <c r="T91" s="50"/>
      <c r="U91" s="50"/>
    </row>
    <row r="92" spans="1:21" ht="19.5">
      <c r="A92" s="51">
        <v>1</v>
      </c>
      <c r="B92" s="78" t="s">
        <v>53</v>
      </c>
      <c r="C92" s="79">
        <v>13830</v>
      </c>
      <c r="D92" s="77"/>
      <c r="E92" s="54"/>
      <c r="F92" s="54"/>
      <c r="G92" s="79">
        <v>13830</v>
      </c>
      <c r="H92" s="77"/>
      <c r="I92" s="54"/>
      <c r="J92" s="54"/>
      <c r="K92" s="79">
        <v>13830</v>
      </c>
      <c r="L92" s="77"/>
      <c r="M92" s="52"/>
      <c r="N92" s="52"/>
      <c r="O92" s="77">
        <f>SUM(C92:N92)</f>
        <v>41490</v>
      </c>
      <c r="Q92" s="50"/>
      <c r="R92" s="50"/>
      <c r="S92" s="50"/>
      <c r="T92" s="50"/>
      <c r="U92" s="50"/>
    </row>
    <row r="93" spans="1:21" ht="19.5">
      <c r="A93" s="51">
        <v>2</v>
      </c>
      <c r="B93" s="78" t="s">
        <v>66</v>
      </c>
      <c r="C93" s="79">
        <v>12440</v>
      </c>
      <c r="D93" s="79">
        <v>845</v>
      </c>
      <c r="E93" s="54"/>
      <c r="F93" s="54"/>
      <c r="G93" s="79">
        <v>12440</v>
      </c>
      <c r="H93" s="79">
        <v>845</v>
      </c>
      <c r="I93" s="54"/>
      <c r="J93" s="54"/>
      <c r="K93" s="79">
        <v>12440</v>
      </c>
      <c r="L93" s="79">
        <v>845</v>
      </c>
      <c r="M93" s="54"/>
      <c r="N93" s="54"/>
      <c r="O93" s="77">
        <f>SUM(C93:N93)</f>
        <v>39855</v>
      </c>
      <c r="Q93" s="50"/>
      <c r="R93" s="50"/>
      <c r="S93" s="50"/>
      <c r="T93" s="50"/>
      <c r="U93" s="50"/>
    </row>
    <row r="94" spans="1:21" ht="19.5">
      <c r="A94" s="51">
        <v>3</v>
      </c>
      <c r="B94" s="78" t="s">
        <v>67</v>
      </c>
      <c r="C94" s="79">
        <v>11940</v>
      </c>
      <c r="D94" s="79">
        <v>1345</v>
      </c>
      <c r="E94" s="53"/>
      <c r="F94" s="53"/>
      <c r="G94" s="79">
        <v>11940</v>
      </c>
      <c r="H94" s="79">
        <v>1345</v>
      </c>
      <c r="I94" s="53"/>
      <c r="J94" s="53"/>
      <c r="K94" s="79">
        <v>11940</v>
      </c>
      <c r="L94" s="79">
        <v>1345</v>
      </c>
      <c r="M94" s="53"/>
      <c r="N94" s="53"/>
      <c r="O94" s="77">
        <f>SUM(C94:N94)</f>
        <v>39855</v>
      </c>
      <c r="Q94" s="50"/>
      <c r="R94" s="50"/>
      <c r="S94" s="50"/>
      <c r="T94" s="50"/>
      <c r="U94" s="50"/>
    </row>
    <row r="95" spans="1:21" ht="19.5" thickBot="1">
      <c r="A95" s="55"/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8"/>
      <c r="Q95" s="50"/>
      <c r="R95" s="50"/>
      <c r="S95" s="50"/>
      <c r="T95" s="50"/>
      <c r="U95" s="50"/>
    </row>
    <row r="96" spans="1:21" ht="20.25" thickBot="1" thickTop="1">
      <c r="A96" s="59"/>
      <c r="B96" s="60" t="s">
        <v>5</v>
      </c>
      <c r="C96" s="61">
        <f aca="true" t="shared" si="5" ref="C96:N96">SUM(C92:C94)</f>
        <v>38210</v>
      </c>
      <c r="D96" s="61">
        <f t="shared" si="5"/>
        <v>2190</v>
      </c>
      <c r="E96" s="61">
        <f t="shared" si="5"/>
        <v>0</v>
      </c>
      <c r="F96" s="61">
        <f t="shared" si="5"/>
        <v>0</v>
      </c>
      <c r="G96" s="61">
        <f t="shared" si="5"/>
        <v>38210</v>
      </c>
      <c r="H96" s="61">
        <f t="shared" si="5"/>
        <v>2190</v>
      </c>
      <c r="I96" s="61">
        <f t="shared" si="5"/>
        <v>0</v>
      </c>
      <c r="J96" s="61">
        <f t="shared" si="5"/>
        <v>0</v>
      </c>
      <c r="K96" s="61">
        <f t="shared" si="5"/>
        <v>38210</v>
      </c>
      <c r="L96" s="61">
        <f t="shared" si="5"/>
        <v>2190</v>
      </c>
      <c r="M96" s="61">
        <f t="shared" si="5"/>
        <v>0</v>
      </c>
      <c r="N96" s="61">
        <f t="shared" si="5"/>
        <v>0</v>
      </c>
      <c r="O96" s="61">
        <f>SUM(O92:O94)</f>
        <v>121200</v>
      </c>
      <c r="Q96" s="50"/>
      <c r="R96" s="50"/>
      <c r="S96" s="50"/>
      <c r="T96" s="50"/>
      <c r="U96" s="50"/>
    </row>
    <row r="97" spans="1:15" ht="19.5" thickTop="1">
      <c r="A97" s="65"/>
      <c r="B97" s="65"/>
      <c r="C97" s="66"/>
      <c r="D97" s="66"/>
      <c r="E97" s="66"/>
      <c r="F97" s="66"/>
      <c r="G97" s="67">
        <f>G89+G96</f>
        <v>38210</v>
      </c>
      <c r="H97" s="67">
        <f>H89+H96</f>
        <v>2190</v>
      </c>
      <c r="I97" s="66"/>
      <c r="J97" s="66"/>
      <c r="K97" s="66"/>
      <c r="L97" s="66"/>
      <c r="M97" s="66"/>
      <c r="N97" s="66"/>
      <c r="O97" s="66"/>
    </row>
    <row r="98" spans="1:15" ht="18.75">
      <c r="A98" s="65"/>
      <c r="B98" s="68"/>
      <c r="C98" s="72" t="e">
        <f>C90+#REF!</f>
        <v>#REF!</v>
      </c>
      <c r="D98" s="72" t="e">
        <f>D90+#REF!</f>
        <v>#REF!</v>
      </c>
      <c r="E98" s="73"/>
      <c r="F98" s="73"/>
      <c r="G98" s="72" t="e">
        <f>G90+#REF!</f>
        <v>#REF!</v>
      </c>
      <c r="H98" s="72" t="e">
        <f>H90+#REF!</f>
        <v>#REF!</v>
      </c>
      <c r="I98" s="73"/>
      <c r="J98" s="73"/>
      <c r="K98" s="72" t="e">
        <f>K90+#REF!</f>
        <v>#REF!</v>
      </c>
      <c r="L98" s="72" t="e">
        <f>L90+#REF!</f>
        <v>#REF!</v>
      </c>
      <c r="M98" s="66"/>
      <c r="N98" s="66"/>
      <c r="O98" s="64"/>
    </row>
    <row r="99" spans="1:15" ht="18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ht="18.75">
      <c r="A100" s="65"/>
      <c r="B100" s="65"/>
      <c r="C100" s="64"/>
      <c r="D100" s="66"/>
      <c r="E100" s="66"/>
      <c r="F100" s="66"/>
      <c r="G100" s="64"/>
      <c r="H100" s="66"/>
      <c r="I100" s="66"/>
      <c r="J100" s="66"/>
      <c r="K100" s="64"/>
      <c r="L100" s="66"/>
      <c r="M100" s="66"/>
      <c r="N100" s="66"/>
      <c r="O100" s="64"/>
    </row>
    <row r="101" spans="1:15" ht="18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ht="18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ht="18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ht="18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ht="18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ht="18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s="65" customFormat="1" ht="21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s="65" customFormat="1" ht="21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1:15" s="65" customFormat="1" ht="21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spans="1:15" s="65" customFormat="1" ht="18.75">
      <c r="A110" s="69"/>
      <c r="B110" s="69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69"/>
    </row>
    <row r="111" spans="3:15" s="65" customFormat="1" ht="18.75">
      <c r="C111" s="69"/>
      <c r="D111" s="69"/>
      <c r="E111" s="70"/>
      <c r="F111" s="70"/>
      <c r="G111" s="69"/>
      <c r="H111" s="69"/>
      <c r="I111" s="70"/>
      <c r="J111" s="70"/>
      <c r="K111" s="69"/>
      <c r="L111" s="69"/>
      <c r="M111" s="70"/>
      <c r="N111" s="70"/>
      <c r="O111" s="69"/>
    </row>
    <row r="112" spans="3:15" s="65" customFormat="1" ht="18.75">
      <c r="C112" s="69"/>
      <c r="D112" s="69"/>
      <c r="E112" s="70"/>
      <c r="F112" s="70"/>
      <c r="G112" s="69"/>
      <c r="H112" s="69"/>
      <c r="I112" s="70"/>
      <c r="J112" s="70"/>
      <c r="K112" s="69"/>
      <c r="L112" s="69"/>
      <c r="M112" s="70"/>
      <c r="N112" s="70"/>
      <c r="O112" s="69"/>
    </row>
    <row r="113" spans="1:2" s="65" customFormat="1" ht="18.75">
      <c r="A113" s="71"/>
      <c r="B113" s="71"/>
    </row>
    <row r="114" spans="1:15" s="65" customFormat="1" ht="18.75">
      <c r="A114" s="69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5"/>
    </row>
    <row r="115" spans="1:15" s="65" customFormat="1" ht="18.75">
      <c r="A115" s="69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64"/>
    </row>
    <row r="116" spans="1:15" s="65" customFormat="1" ht="18.75">
      <c r="A116" s="69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64"/>
    </row>
    <row r="117" spans="1:15" s="65" customFormat="1" ht="18.75">
      <c r="A117" s="69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64"/>
    </row>
    <row r="118" spans="1:15" ht="21.75">
      <c r="A118" s="113" t="s">
        <v>61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1:15" ht="21.75">
      <c r="A119" s="114" t="s">
        <v>70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1:15" ht="21.75" customHeight="1">
      <c r="A120" s="38" t="s">
        <v>0</v>
      </c>
      <c r="B120" s="39" t="s">
        <v>1</v>
      </c>
      <c r="C120" s="115" t="s">
        <v>36</v>
      </c>
      <c r="D120" s="116"/>
      <c r="E120" s="116"/>
      <c r="F120" s="117"/>
      <c r="G120" s="115" t="s">
        <v>37</v>
      </c>
      <c r="H120" s="116"/>
      <c r="I120" s="116"/>
      <c r="J120" s="117"/>
      <c r="K120" s="115" t="s">
        <v>38</v>
      </c>
      <c r="L120" s="116"/>
      <c r="M120" s="116"/>
      <c r="N120" s="117"/>
      <c r="O120" s="39" t="s">
        <v>5</v>
      </c>
    </row>
    <row r="121" spans="1:15" ht="17.25" customHeight="1">
      <c r="A121" s="40"/>
      <c r="B121" s="40"/>
      <c r="C121" s="38" t="s">
        <v>6</v>
      </c>
      <c r="D121" s="38" t="s">
        <v>7</v>
      </c>
      <c r="E121" s="41" t="s">
        <v>20</v>
      </c>
      <c r="F121" s="41" t="s">
        <v>9</v>
      </c>
      <c r="G121" s="42" t="s">
        <v>6</v>
      </c>
      <c r="H121" s="43" t="s">
        <v>7</v>
      </c>
      <c r="I121" s="41" t="s">
        <v>20</v>
      </c>
      <c r="J121" s="41" t="s">
        <v>9</v>
      </c>
      <c r="K121" s="42" t="s">
        <v>6</v>
      </c>
      <c r="L121" s="42" t="s">
        <v>7</v>
      </c>
      <c r="M121" s="41" t="s">
        <v>20</v>
      </c>
      <c r="N121" s="41" t="s">
        <v>9</v>
      </c>
      <c r="O121" s="43" t="s">
        <v>8</v>
      </c>
    </row>
    <row r="122" spans="1:15" ht="17.25" customHeight="1">
      <c r="A122" s="44"/>
      <c r="B122" s="45"/>
      <c r="C122" s="46"/>
      <c r="D122" s="46"/>
      <c r="E122" s="47" t="s">
        <v>21</v>
      </c>
      <c r="F122" s="47" t="s">
        <v>22</v>
      </c>
      <c r="G122" s="46"/>
      <c r="H122" s="46"/>
      <c r="I122" s="47" t="s">
        <v>21</v>
      </c>
      <c r="J122" s="47" t="s">
        <v>22</v>
      </c>
      <c r="K122" s="46"/>
      <c r="L122" s="46"/>
      <c r="M122" s="47" t="s">
        <v>21</v>
      </c>
      <c r="N122" s="47" t="s">
        <v>22</v>
      </c>
      <c r="O122" s="46"/>
    </row>
    <row r="123" spans="1:21" ht="25.5" customHeight="1">
      <c r="A123" s="48"/>
      <c r="B123" s="49" t="s">
        <v>6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Q123" s="50"/>
      <c r="R123" s="50"/>
      <c r="S123" s="50"/>
      <c r="T123" s="50"/>
      <c r="U123" s="50"/>
    </row>
    <row r="124" spans="1:21" ht="21" customHeight="1">
      <c r="A124" s="76">
        <v>1</v>
      </c>
      <c r="B124" s="78" t="s">
        <v>63</v>
      </c>
      <c r="C124" s="81">
        <v>36310</v>
      </c>
      <c r="D124" s="52"/>
      <c r="E124" s="52">
        <v>3500</v>
      </c>
      <c r="F124" s="52"/>
      <c r="G124" s="81">
        <v>36310</v>
      </c>
      <c r="H124" s="52"/>
      <c r="I124" s="52">
        <v>3500</v>
      </c>
      <c r="J124" s="52"/>
      <c r="K124" s="81">
        <v>36310</v>
      </c>
      <c r="L124" s="52"/>
      <c r="M124" s="52">
        <v>3500</v>
      </c>
      <c r="N124" s="52"/>
      <c r="O124" s="80">
        <f>SUM(C124+G124+K124)+E124+I124+M124</f>
        <v>119430</v>
      </c>
      <c r="Q124" s="50"/>
      <c r="R124" s="50"/>
      <c r="S124" s="50"/>
      <c r="T124" s="50"/>
      <c r="U124" s="50"/>
    </row>
    <row r="125" spans="1:21" ht="21.75" customHeight="1">
      <c r="A125" s="76">
        <v>2</v>
      </c>
      <c r="B125" s="78" t="s">
        <v>52</v>
      </c>
      <c r="C125" s="81">
        <v>24490</v>
      </c>
      <c r="D125" s="52"/>
      <c r="E125" s="52">
        <v>1500</v>
      </c>
      <c r="F125" s="52"/>
      <c r="G125" s="81">
        <v>24490</v>
      </c>
      <c r="H125" s="52"/>
      <c r="I125" s="111">
        <v>1500</v>
      </c>
      <c r="J125" s="52"/>
      <c r="K125" s="81">
        <v>24490</v>
      </c>
      <c r="L125" s="52"/>
      <c r="M125" s="52">
        <v>1500</v>
      </c>
      <c r="N125" s="52"/>
      <c r="O125" s="80">
        <f>SUM(C125+G125+K125)+E125+I125+M125</f>
        <v>77970</v>
      </c>
      <c r="Q125" s="50"/>
      <c r="R125" s="50"/>
      <c r="S125" s="50"/>
      <c r="T125" s="50"/>
      <c r="U125" s="50"/>
    </row>
    <row r="126" spans="1:21" ht="23.25" customHeight="1">
      <c r="A126" s="51">
        <v>3</v>
      </c>
      <c r="B126" s="78" t="s">
        <v>64</v>
      </c>
      <c r="C126" s="81">
        <v>22040</v>
      </c>
      <c r="D126" s="53"/>
      <c r="E126" s="53"/>
      <c r="F126" s="53"/>
      <c r="G126" s="81">
        <v>22040</v>
      </c>
      <c r="H126" s="53"/>
      <c r="I126" s="110"/>
      <c r="J126" s="53"/>
      <c r="K126" s="81">
        <v>22040</v>
      </c>
      <c r="L126" s="53"/>
      <c r="M126" s="53"/>
      <c r="N126" s="53"/>
      <c r="O126" s="80">
        <f>SUM(C126+G126+K126)+E126+I126+M126</f>
        <v>66120</v>
      </c>
      <c r="Q126" s="50"/>
      <c r="R126" s="50"/>
      <c r="S126" s="50"/>
      <c r="T126" s="50"/>
      <c r="U126" s="50"/>
    </row>
    <row r="127" spans="1:21" ht="23.25" customHeight="1">
      <c r="A127" s="51">
        <v>4</v>
      </c>
      <c r="B127" s="78" t="s">
        <v>65</v>
      </c>
      <c r="C127" s="81">
        <v>13760</v>
      </c>
      <c r="D127" s="53"/>
      <c r="E127" s="53"/>
      <c r="F127" s="53"/>
      <c r="G127" s="81">
        <v>13760</v>
      </c>
      <c r="H127" s="53"/>
      <c r="I127" s="53"/>
      <c r="J127" s="53"/>
      <c r="K127" s="81">
        <v>13760</v>
      </c>
      <c r="L127" s="53"/>
      <c r="M127" s="53"/>
      <c r="N127" s="53"/>
      <c r="O127" s="80">
        <f>SUM(C127+G127+K127)+E127+I127+M127</f>
        <v>41280</v>
      </c>
      <c r="Q127" s="50"/>
      <c r="R127" s="50"/>
      <c r="S127" s="50"/>
      <c r="T127" s="50"/>
      <c r="U127" s="50"/>
    </row>
    <row r="128" spans="1:21" ht="19.5" thickBot="1">
      <c r="A128" s="55"/>
      <c r="B128" s="56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61"/>
      <c r="Q128" s="50"/>
      <c r="R128" s="50"/>
      <c r="S128" s="50"/>
      <c r="T128" s="50"/>
      <c r="U128" s="50"/>
    </row>
    <row r="129" spans="1:21" ht="20.25" thickBot="1" thickTop="1">
      <c r="A129" s="59"/>
      <c r="B129" s="60" t="s">
        <v>5</v>
      </c>
      <c r="C129" s="61">
        <f aca="true" t="shared" si="6" ref="C129:M129">SUM(C124:C127)</f>
        <v>96600</v>
      </c>
      <c r="D129" s="61">
        <f t="shared" si="6"/>
        <v>0</v>
      </c>
      <c r="E129" s="61">
        <f t="shared" si="6"/>
        <v>5000</v>
      </c>
      <c r="F129" s="61">
        <f t="shared" si="6"/>
        <v>0</v>
      </c>
      <c r="G129" s="61">
        <f t="shared" si="6"/>
        <v>96600</v>
      </c>
      <c r="H129" s="61">
        <f t="shared" si="6"/>
        <v>0</v>
      </c>
      <c r="I129" s="61">
        <f t="shared" si="6"/>
        <v>5000</v>
      </c>
      <c r="J129" s="61">
        <f t="shared" si="6"/>
        <v>0</v>
      </c>
      <c r="K129" s="61">
        <f t="shared" si="6"/>
        <v>96600</v>
      </c>
      <c r="L129" s="61">
        <f t="shared" si="6"/>
        <v>0</v>
      </c>
      <c r="M129" s="62">
        <f t="shared" si="6"/>
        <v>5000</v>
      </c>
      <c r="N129" s="62">
        <f>SUM(N126:N128)</f>
        <v>0</v>
      </c>
      <c r="O129" s="63">
        <f>SUM(O124:O127)</f>
        <v>304800</v>
      </c>
      <c r="P129" s="104"/>
      <c r="Q129" s="50"/>
      <c r="R129" s="50"/>
      <c r="S129" s="50"/>
      <c r="T129" s="50"/>
      <c r="U129" s="50"/>
    </row>
    <row r="130" spans="1:21" ht="19.5" thickTop="1">
      <c r="A130" s="52"/>
      <c r="B130" s="52" t="s">
        <v>27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4"/>
      <c r="Q130" s="50"/>
      <c r="R130" s="50"/>
      <c r="S130" s="50"/>
      <c r="T130" s="50"/>
      <c r="U130" s="50"/>
    </row>
    <row r="131" spans="1:21" ht="19.5">
      <c r="A131" s="51">
        <v>1</v>
      </c>
      <c r="B131" s="78" t="s">
        <v>53</v>
      </c>
      <c r="C131" s="79">
        <v>13830</v>
      </c>
      <c r="D131" s="77"/>
      <c r="E131" s="54"/>
      <c r="F131" s="54"/>
      <c r="G131" s="79">
        <v>13830</v>
      </c>
      <c r="H131" s="77"/>
      <c r="I131" s="54"/>
      <c r="J131" s="54"/>
      <c r="K131" s="79">
        <v>13830</v>
      </c>
      <c r="L131" s="77"/>
      <c r="M131" s="52"/>
      <c r="N131" s="52"/>
      <c r="O131" s="77">
        <f>SUM(C131:N131)</f>
        <v>41490</v>
      </c>
      <c r="Q131" s="50"/>
      <c r="R131" s="50"/>
      <c r="S131" s="50"/>
      <c r="T131" s="50"/>
      <c r="U131" s="50"/>
    </row>
    <row r="132" spans="1:21" ht="19.5">
      <c r="A132" s="51">
        <v>2</v>
      </c>
      <c r="B132" s="78" t="s">
        <v>66</v>
      </c>
      <c r="C132" s="79">
        <v>12440</v>
      </c>
      <c r="D132" s="79">
        <v>845</v>
      </c>
      <c r="E132" s="54"/>
      <c r="F132" s="54"/>
      <c r="G132" s="79">
        <v>12440</v>
      </c>
      <c r="H132" s="79">
        <v>845</v>
      </c>
      <c r="I132" s="54"/>
      <c r="J132" s="54"/>
      <c r="K132" s="79">
        <v>12440</v>
      </c>
      <c r="L132" s="79">
        <v>845</v>
      </c>
      <c r="M132" s="54"/>
      <c r="N132" s="54"/>
      <c r="O132" s="77">
        <f>SUM(C132:N132)</f>
        <v>39855</v>
      </c>
      <c r="Q132" s="50"/>
      <c r="R132" s="50"/>
      <c r="S132" s="50"/>
      <c r="T132" s="50"/>
      <c r="U132" s="50"/>
    </row>
    <row r="133" spans="1:21" ht="19.5">
      <c r="A133" s="51">
        <v>3</v>
      </c>
      <c r="B133" s="78" t="s">
        <v>67</v>
      </c>
      <c r="C133" s="79">
        <v>11940</v>
      </c>
      <c r="D133" s="79">
        <v>1345</v>
      </c>
      <c r="E133" s="53"/>
      <c r="F133" s="53"/>
      <c r="G133" s="79">
        <v>11940</v>
      </c>
      <c r="H133" s="79">
        <v>1345</v>
      </c>
      <c r="I133" s="53"/>
      <c r="J133" s="53"/>
      <c r="K133" s="79">
        <v>11940</v>
      </c>
      <c r="L133" s="79">
        <v>1345</v>
      </c>
      <c r="M133" s="53"/>
      <c r="N133" s="53"/>
      <c r="O133" s="77">
        <f>SUM(C133:N133)</f>
        <v>39855</v>
      </c>
      <c r="Q133" s="50"/>
      <c r="R133" s="50"/>
      <c r="S133" s="50"/>
      <c r="T133" s="50"/>
      <c r="U133" s="50"/>
    </row>
    <row r="134" spans="1:21" ht="19.5" thickBot="1">
      <c r="A134" s="55"/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  <c r="Q134" s="50"/>
      <c r="R134" s="50"/>
      <c r="S134" s="50"/>
      <c r="T134" s="50"/>
      <c r="U134" s="50"/>
    </row>
    <row r="135" spans="1:21" ht="20.25" thickBot="1" thickTop="1">
      <c r="A135" s="59"/>
      <c r="B135" s="60" t="s">
        <v>5</v>
      </c>
      <c r="C135" s="61">
        <f aca="true" t="shared" si="7" ref="C135:N135">SUM(C131:C133)</f>
        <v>38210</v>
      </c>
      <c r="D135" s="61">
        <f t="shared" si="7"/>
        <v>2190</v>
      </c>
      <c r="E135" s="61">
        <f t="shared" si="7"/>
        <v>0</v>
      </c>
      <c r="F135" s="61">
        <f t="shared" si="7"/>
        <v>0</v>
      </c>
      <c r="G135" s="61">
        <f t="shared" si="7"/>
        <v>38210</v>
      </c>
      <c r="H135" s="61">
        <f t="shared" si="7"/>
        <v>2190</v>
      </c>
      <c r="I135" s="61">
        <f t="shared" si="7"/>
        <v>0</v>
      </c>
      <c r="J135" s="61">
        <f t="shared" si="7"/>
        <v>0</v>
      </c>
      <c r="K135" s="61">
        <f t="shared" si="7"/>
        <v>38210</v>
      </c>
      <c r="L135" s="61">
        <f t="shared" si="7"/>
        <v>2190</v>
      </c>
      <c r="M135" s="61">
        <f t="shared" si="7"/>
        <v>0</v>
      </c>
      <c r="N135" s="61">
        <f t="shared" si="7"/>
        <v>0</v>
      </c>
      <c r="O135" s="61">
        <f>SUM(O131:O133)</f>
        <v>121200</v>
      </c>
      <c r="Q135" s="50"/>
      <c r="R135" s="50"/>
      <c r="S135" s="50"/>
      <c r="T135" s="50"/>
      <c r="U135" s="50"/>
    </row>
    <row r="136" spans="1:15" ht="19.5" thickTop="1">
      <c r="A136" s="65"/>
      <c r="B136" s="65"/>
      <c r="C136" s="66"/>
      <c r="D136" s="66"/>
      <c r="E136" s="66"/>
      <c r="F136" s="66"/>
      <c r="G136" s="67"/>
      <c r="H136" s="67"/>
      <c r="I136" s="66"/>
      <c r="J136" s="66"/>
      <c r="K136" s="66"/>
      <c r="L136" s="66"/>
      <c r="M136" s="66"/>
      <c r="N136" s="66"/>
      <c r="O136" s="66"/>
    </row>
    <row r="137" spans="1:15" ht="18.75">
      <c r="A137" s="65"/>
      <c r="B137" s="65"/>
      <c r="C137" s="66"/>
      <c r="D137" s="66"/>
      <c r="E137" s="66"/>
      <c r="F137" s="66"/>
      <c r="G137" s="67"/>
      <c r="H137" s="67"/>
      <c r="I137" s="66"/>
      <c r="J137" s="66"/>
      <c r="K137" s="66"/>
      <c r="L137" s="66"/>
      <c r="M137" s="66"/>
      <c r="N137" s="66"/>
      <c r="O137" s="66"/>
    </row>
    <row r="138" spans="1:15" ht="18.75">
      <c r="A138" s="65"/>
      <c r="B138" s="68"/>
      <c r="C138" s="72">
        <f>C129+C136</f>
        <v>96600</v>
      </c>
      <c r="D138" s="72">
        <f>D129+D136</f>
        <v>0</v>
      </c>
      <c r="E138" s="73"/>
      <c r="F138" s="73"/>
      <c r="G138" s="72">
        <f>G129+G136</f>
        <v>96600</v>
      </c>
      <c r="H138" s="72">
        <f>H129+H136</f>
        <v>0</v>
      </c>
      <c r="I138" s="73"/>
      <c r="J138" s="73"/>
      <c r="K138" s="72">
        <f>K129+K136</f>
        <v>96600</v>
      </c>
      <c r="L138" s="72">
        <f>L129+L136</f>
        <v>0</v>
      </c>
      <c r="M138" s="66"/>
      <c r="N138" s="66"/>
      <c r="O138" s="64"/>
    </row>
    <row r="139" spans="1:15" ht="18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ht="18.75">
      <c r="A140" s="65"/>
      <c r="B140" s="65"/>
      <c r="C140" s="64"/>
      <c r="D140" s="66"/>
      <c r="E140" s="66"/>
      <c r="F140" s="66"/>
      <c r="G140" s="64"/>
      <c r="H140" s="66"/>
      <c r="I140" s="66"/>
      <c r="J140" s="66"/>
      <c r="K140" s="64"/>
      <c r="L140" s="66"/>
      <c r="M140" s="66"/>
      <c r="N140" s="66"/>
      <c r="O140" s="64"/>
    </row>
    <row r="141" spans="1:15" ht="18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ht="18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ht="18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18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ht="18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ht="18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s="65" customFormat="1" ht="21.7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1:15" s="65" customFormat="1" ht="21.7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1:15" s="65" customFormat="1" ht="18.75">
      <c r="A149" s="69"/>
      <c r="B149" s="69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69"/>
    </row>
    <row r="150" spans="3:15" s="65" customFormat="1" ht="18.75">
      <c r="C150" s="69"/>
      <c r="D150" s="69"/>
      <c r="E150" s="70"/>
      <c r="F150" s="70"/>
      <c r="G150" s="69"/>
      <c r="H150" s="69"/>
      <c r="I150" s="70"/>
      <c r="J150" s="70"/>
      <c r="K150" s="69"/>
      <c r="L150" s="69"/>
      <c r="M150" s="70"/>
      <c r="N150" s="70"/>
      <c r="O150" s="69"/>
    </row>
    <row r="151" spans="3:15" s="65" customFormat="1" ht="18.75">
      <c r="C151" s="69"/>
      <c r="D151" s="69"/>
      <c r="E151" s="70"/>
      <c r="F151" s="70"/>
      <c r="G151" s="69"/>
      <c r="H151" s="69"/>
      <c r="I151" s="70"/>
      <c r="J151" s="70"/>
      <c r="K151" s="69"/>
      <c r="L151" s="69"/>
      <c r="M151" s="70"/>
      <c r="N151" s="70"/>
      <c r="O151" s="69"/>
    </row>
    <row r="152" spans="1:2" s="65" customFormat="1" ht="18.75">
      <c r="A152" s="71"/>
      <c r="B152" s="71"/>
    </row>
    <row r="153" spans="1:15" s="65" customFormat="1" ht="18.75">
      <c r="A153" s="69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5"/>
    </row>
    <row r="154" spans="1:15" s="65" customFormat="1" ht="18.75">
      <c r="A154" s="69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64"/>
    </row>
    <row r="155" spans="1:15" s="65" customFormat="1" ht="18.75">
      <c r="A155" s="69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64"/>
    </row>
  </sheetData>
  <sheetProtection/>
  <mergeCells count="40">
    <mergeCell ref="A148:O148"/>
    <mergeCell ref="C149:F149"/>
    <mergeCell ref="G149:J149"/>
    <mergeCell ref="K149:N149"/>
    <mergeCell ref="A118:O118"/>
    <mergeCell ref="A119:O119"/>
    <mergeCell ref="C120:F120"/>
    <mergeCell ref="G120:J120"/>
    <mergeCell ref="K120:N120"/>
    <mergeCell ref="A147:O147"/>
    <mergeCell ref="C81:F81"/>
    <mergeCell ref="G81:J81"/>
    <mergeCell ref="K81:N81"/>
    <mergeCell ref="A107:O107"/>
    <mergeCell ref="A109:O109"/>
    <mergeCell ref="C110:F110"/>
    <mergeCell ref="G110:J110"/>
    <mergeCell ref="K110:N110"/>
    <mergeCell ref="A70:O70"/>
    <mergeCell ref="C71:F71"/>
    <mergeCell ref="G71:J71"/>
    <mergeCell ref="K71:N71"/>
    <mergeCell ref="A79:O79"/>
    <mergeCell ref="A80:O80"/>
    <mergeCell ref="G3:J3"/>
    <mergeCell ref="K3:N3"/>
    <mergeCell ref="A40:O40"/>
    <mergeCell ref="A41:O41"/>
    <mergeCell ref="K33:N33"/>
    <mergeCell ref="A69:O69"/>
    <mergeCell ref="A1:O1"/>
    <mergeCell ref="A2:O2"/>
    <mergeCell ref="C3:F3"/>
    <mergeCell ref="C42:F42"/>
    <mergeCell ref="G42:J42"/>
    <mergeCell ref="K42:N42"/>
    <mergeCell ref="A31:O31"/>
    <mergeCell ref="A32:O32"/>
    <mergeCell ref="C33:F33"/>
    <mergeCell ref="G33:J33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6"/>
  <sheetViews>
    <sheetView zoomScaleSheetLayoutView="100" zoomScalePageLayoutView="0" workbookViewId="0" topLeftCell="A257">
      <selection activeCell="E271" sqref="E271"/>
    </sheetView>
  </sheetViews>
  <sheetFormatPr defaultColWidth="9.140625" defaultRowHeight="21.75"/>
  <cols>
    <col min="2" max="2" width="51.7109375" style="0" customWidth="1"/>
    <col min="3" max="3" width="11.7109375" style="0" customWidth="1"/>
    <col min="4" max="4" width="12.140625" style="0" customWidth="1"/>
    <col min="5" max="5" width="11.7109375" style="0" customWidth="1"/>
    <col min="6" max="6" width="12.7109375" style="0" customWidth="1"/>
    <col min="8" max="8" width="13.57421875" style="36" bestFit="1" customWidth="1"/>
    <col min="9" max="9" width="11.00390625" style="36" customWidth="1"/>
    <col min="10" max="10" width="12.421875" style="36" customWidth="1"/>
    <col min="11" max="12" width="12.28125" style="36" customWidth="1"/>
    <col min="13" max="13" width="13.28125" style="36" customWidth="1"/>
  </cols>
  <sheetData>
    <row r="1" spans="1:6" ht="22.5">
      <c r="A1" s="119" t="s">
        <v>61</v>
      </c>
      <c r="B1" s="119"/>
      <c r="C1" s="119"/>
      <c r="D1" s="119"/>
      <c r="E1" s="119"/>
      <c r="F1" s="119"/>
    </row>
    <row r="2" spans="1:6" ht="23.25" customHeight="1">
      <c r="A2" s="119" t="s">
        <v>71</v>
      </c>
      <c r="B2" s="119"/>
      <c r="C2" s="119"/>
      <c r="D2" s="119"/>
      <c r="E2" s="119"/>
      <c r="F2" s="119"/>
    </row>
    <row r="3" spans="1:15" ht="23.25">
      <c r="A3" s="3" t="s">
        <v>0</v>
      </c>
      <c r="B3" s="3" t="s">
        <v>1</v>
      </c>
      <c r="C3" s="10" t="s">
        <v>2</v>
      </c>
      <c r="D3" s="10" t="s">
        <v>3</v>
      </c>
      <c r="E3" s="10" t="s">
        <v>4</v>
      </c>
      <c r="F3" s="4" t="s">
        <v>5</v>
      </c>
      <c r="J3" s="119">
        <f>แผนการใช้จ่ายเงิน!J5:O5</f>
        <v>0</v>
      </c>
      <c r="K3" s="119"/>
      <c r="L3" s="119"/>
      <c r="M3" s="119"/>
      <c r="N3" s="119"/>
      <c r="O3" s="119"/>
    </row>
    <row r="4" spans="1:6" ht="23.25">
      <c r="A4" s="17"/>
      <c r="B4" s="17"/>
      <c r="C4" s="18"/>
      <c r="D4" s="18"/>
      <c r="E4" s="18"/>
      <c r="F4" s="19" t="s">
        <v>8</v>
      </c>
    </row>
    <row r="5" spans="1:13" ht="27.75" customHeight="1">
      <c r="A5" s="5"/>
      <c r="B5" s="5" t="s">
        <v>9</v>
      </c>
      <c r="C5" s="6"/>
      <c r="D5" s="6"/>
      <c r="E5" s="6"/>
      <c r="F5" s="6"/>
      <c r="H5" s="36" t="s">
        <v>106</v>
      </c>
      <c r="I5" s="36" t="s">
        <v>107</v>
      </c>
      <c r="J5" s="36" t="s">
        <v>108</v>
      </c>
      <c r="K5" s="36" t="s">
        <v>109</v>
      </c>
      <c r="L5" s="36" t="s">
        <v>110</v>
      </c>
      <c r="M5" s="36" t="s">
        <v>108</v>
      </c>
    </row>
    <row r="6" spans="1:13" ht="23.25">
      <c r="A6" s="9">
        <v>1</v>
      </c>
      <c r="B6" s="6" t="s">
        <v>44</v>
      </c>
      <c r="C6" s="7">
        <v>6500</v>
      </c>
      <c r="D6" s="7">
        <v>6500</v>
      </c>
      <c r="E6" s="7">
        <v>6500</v>
      </c>
      <c r="F6" s="8">
        <f>SUM(C6:E6)</f>
        <v>19500</v>
      </c>
      <c r="H6" s="36">
        <v>137000</v>
      </c>
      <c r="I6" s="36">
        <f>F6</f>
        <v>19500</v>
      </c>
      <c r="J6" s="36">
        <f>H6-I6</f>
        <v>117500</v>
      </c>
      <c r="M6" s="36">
        <f>J6+K6-L6</f>
        <v>117500</v>
      </c>
    </row>
    <row r="7" spans="1:13" ht="23.25">
      <c r="A7" s="9">
        <v>2</v>
      </c>
      <c r="B7" s="6" t="s">
        <v>45</v>
      </c>
      <c r="C7" s="7"/>
      <c r="D7" s="7">
        <v>2000</v>
      </c>
      <c r="E7" s="7"/>
      <c r="F7" s="8">
        <f>SUM(C7:E7)</f>
        <v>2000</v>
      </c>
      <c r="H7" s="36">
        <v>21000</v>
      </c>
      <c r="I7" s="36">
        <f>F7</f>
        <v>2000</v>
      </c>
      <c r="J7" s="36">
        <f>H7-I7</f>
        <v>19000</v>
      </c>
      <c r="M7" s="36">
        <f aca="true" t="shared" si="0" ref="M7:M67">J7+K7-L7</f>
        <v>19000</v>
      </c>
    </row>
    <row r="8" spans="1:13" ht="24" thickBot="1">
      <c r="A8" s="25"/>
      <c r="B8" s="13"/>
      <c r="C8" s="26"/>
      <c r="D8" s="26"/>
      <c r="E8" s="26"/>
      <c r="F8" s="26"/>
      <c r="M8" s="36">
        <f t="shared" si="0"/>
        <v>0</v>
      </c>
    </row>
    <row r="9" spans="1:13" ht="24.75" thickBot="1" thickTop="1">
      <c r="A9" s="21"/>
      <c r="B9" s="22" t="s">
        <v>5</v>
      </c>
      <c r="C9" s="23">
        <f>SUM(C6:C8)</f>
        <v>6500</v>
      </c>
      <c r="D9" s="23">
        <f>SUM(D6:D8)</f>
        <v>8500</v>
      </c>
      <c r="E9" s="23">
        <f>SUM(E6:E8)</f>
        <v>6500</v>
      </c>
      <c r="F9" s="24">
        <f>SUM(C9:E9)</f>
        <v>21500</v>
      </c>
      <c r="M9" s="36">
        <f t="shared" si="0"/>
        <v>0</v>
      </c>
    </row>
    <row r="10" spans="1:13" ht="31.5" customHeight="1" thickTop="1">
      <c r="A10" s="15"/>
      <c r="B10" s="16" t="s">
        <v>10</v>
      </c>
      <c r="C10" s="11"/>
      <c r="D10" s="11"/>
      <c r="E10" s="11"/>
      <c r="F10" s="11"/>
      <c r="M10" s="36">
        <f t="shared" si="0"/>
        <v>0</v>
      </c>
    </row>
    <row r="11" spans="1:13" ht="27" customHeight="1">
      <c r="A11" s="15"/>
      <c r="B11" s="85" t="s">
        <v>28</v>
      </c>
      <c r="C11" s="11"/>
      <c r="D11" s="11"/>
      <c r="E11" s="11"/>
      <c r="F11" s="11"/>
      <c r="M11" s="36">
        <f t="shared" si="0"/>
        <v>0</v>
      </c>
    </row>
    <row r="12" spans="1:13" ht="23.25">
      <c r="A12" s="9">
        <v>1</v>
      </c>
      <c r="B12" s="83" t="s">
        <v>73</v>
      </c>
      <c r="C12" s="7">
        <v>18000</v>
      </c>
      <c r="D12" s="7">
        <v>18000</v>
      </c>
      <c r="E12" s="7">
        <v>18000</v>
      </c>
      <c r="F12" s="8">
        <f>SUM(C12:E12)</f>
        <v>54000</v>
      </c>
      <c r="H12" s="36">
        <v>216000</v>
      </c>
      <c r="I12" s="36">
        <f>F12</f>
        <v>54000</v>
      </c>
      <c r="J12" s="36">
        <f>H12-I12</f>
        <v>162000</v>
      </c>
      <c r="M12" s="36">
        <f t="shared" si="0"/>
        <v>162000</v>
      </c>
    </row>
    <row r="13" spans="1:13" ht="23.25">
      <c r="A13" s="9">
        <v>2</v>
      </c>
      <c r="B13" s="83" t="s">
        <v>72</v>
      </c>
      <c r="C13" s="20"/>
      <c r="D13" s="7"/>
      <c r="E13" s="7"/>
      <c r="F13" s="8">
        <f>SUM(C13:E13)</f>
        <v>0</v>
      </c>
      <c r="H13" s="36">
        <v>100000</v>
      </c>
      <c r="I13" s="36">
        <f aca="true" t="shared" si="1" ref="I13:I65">F13</f>
        <v>0</v>
      </c>
      <c r="J13" s="36">
        <f aca="true" t="shared" si="2" ref="J13:J65">H13-I13</f>
        <v>100000</v>
      </c>
      <c r="M13" s="36">
        <f t="shared" si="0"/>
        <v>100000</v>
      </c>
    </row>
    <row r="14" spans="1:13" ht="23.25">
      <c r="A14" s="9">
        <v>3</v>
      </c>
      <c r="B14" s="84" t="s">
        <v>74</v>
      </c>
      <c r="C14" s="34"/>
      <c r="D14" s="7"/>
      <c r="E14" s="7"/>
      <c r="F14" s="8">
        <f>SUM(C14:E14)</f>
        <v>0</v>
      </c>
      <c r="H14" s="36">
        <v>15000</v>
      </c>
      <c r="I14" s="36">
        <f t="shared" si="1"/>
        <v>0</v>
      </c>
      <c r="J14" s="36">
        <f t="shared" si="2"/>
        <v>15000</v>
      </c>
      <c r="M14" s="36">
        <f t="shared" si="0"/>
        <v>15000</v>
      </c>
    </row>
    <row r="15" spans="1:13" ht="23.25">
      <c r="A15" s="9">
        <v>4</v>
      </c>
      <c r="B15" s="82" t="s">
        <v>77</v>
      </c>
      <c r="C15" s="34"/>
      <c r="D15" s="7"/>
      <c r="E15" s="7"/>
      <c r="F15" s="8"/>
      <c r="H15" s="36">
        <v>15000</v>
      </c>
      <c r="I15" s="36">
        <f t="shared" si="1"/>
        <v>0</v>
      </c>
      <c r="J15" s="36">
        <f t="shared" si="2"/>
        <v>15000</v>
      </c>
      <c r="M15" s="36">
        <f t="shared" si="0"/>
        <v>15000</v>
      </c>
    </row>
    <row r="16" spans="1:13" ht="23.25">
      <c r="A16" s="9"/>
      <c r="B16" s="82"/>
      <c r="C16" s="34"/>
      <c r="D16" s="7"/>
      <c r="E16" s="7"/>
      <c r="F16" s="8"/>
      <c r="I16" s="36">
        <f t="shared" si="1"/>
        <v>0</v>
      </c>
      <c r="J16" s="36">
        <f t="shared" si="2"/>
        <v>0</v>
      </c>
      <c r="M16" s="36">
        <f t="shared" si="0"/>
        <v>0</v>
      </c>
    </row>
    <row r="17" spans="1:13" ht="23.25">
      <c r="A17" s="9"/>
      <c r="B17" s="86" t="s">
        <v>75</v>
      </c>
      <c r="C17" s="34"/>
      <c r="D17" s="7"/>
      <c r="E17" s="7"/>
      <c r="F17" s="8"/>
      <c r="I17" s="36">
        <f t="shared" si="1"/>
        <v>0</v>
      </c>
      <c r="J17" s="36">
        <f t="shared" si="2"/>
        <v>0</v>
      </c>
      <c r="M17" s="36">
        <f t="shared" si="0"/>
        <v>0</v>
      </c>
    </row>
    <row r="18" spans="1:13" ht="23.25">
      <c r="A18" s="9">
        <v>1</v>
      </c>
      <c r="B18" s="88" t="s">
        <v>78</v>
      </c>
      <c r="C18" s="34"/>
      <c r="D18" s="7">
        <v>10000</v>
      </c>
      <c r="E18" s="7">
        <v>10000</v>
      </c>
      <c r="F18" s="8">
        <f>SUM(C18:E18)</f>
        <v>20000</v>
      </c>
      <c r="H18" s="36">
        <v>60000</v>
      </c>
      <c r="I18" s="36">
        <f t="shared" si="1"/>
        <v>20000</v>
      </c>
      <c r="J18" s="36">
        <f t="shared" si="2"/>
        <v>40000</v>
      </c>
      <c r="M18" s="36">
        <f t="shared" si="0"/>
        <v>40000</v>
      </c>
    </row>
    <row r="19" spans="1:13" ht="23.25">
      <c r="A19" s="9">
        <v>2</v>
      </c>
      <c r="B19" s="88" t="s">
        <v>79</v>
      </c>
      <c r="C19" s="34"/>
      <c r="D19" s="7"/>
      <c r="E19" s="7"/>
      <c r="F19" s="8">
        <f>SUM(C19:E19)</f>
        <v>0</v>
      </c>
      <c r="H19" s="36">
        <v>50000</v>
      </c>
      <c r="I19" s="36">
        <f t="shared" si="1"/>
        <v>0</v>
      </c>
      <c r="J19" s="36">
        <f t="shared" si="2"/>
        <v>50000</v>
      </c>
      <c r="M19" s="36">
        <f t="shared" si="0"/>
        <v>50000</v>
      </c>
    </row>
    <row r="20" spans="1:13" ht="23.25">
      <c r="A20" s="9"/>
      <c r="B20" s="88"/>
      <c r="C20" s="34"/>
      <c r="D20" s="7"/>
      <c r="E20" s="7"/>
      <c r="F20" s="8">
        <f>SUM(C20:E20)</f>
        <v>0</v>
      </c>
      <c r="I20" s="36">
        <f t="shared" si="1"/>
        <v>0</v>
      </c>
      <c r="J20" s="36">
        <f t="shared" si="2"/>
        <v>0</v>
      </c>
      <c r="M20" s="36">
        <f t="shared" si="0"/>
        <v>0</v>
      </c>
    </row>
    <row r="21" spans="1:13" ht="23.25">
      <c r="A21" s="9"/>
      <c r="B21" s="89" t="s">
        <v>76</v>
      </c>
      <c r="C21" s="34"/>
      <c r="D21" s="7"/>
      <c r="E21" s="7"/>
      <c r="F21" s="8">
        <f>SUM(C21:E21)</f>
        <v>0</v>
      </c>
      <c r="I21" s="36">
        <f t="shared" si="1"/>
        <v>0</v>
      </c>
      <c r="J21" s="36">
        <f t="shared" si="2"/>
        <v>0</v>
      </c>
      <c r="M21" s="36">
        <f t="shared" si="0"/>
        <v>0</v>
      </c>
    </row>
    <row r="22" spans="1:13" ht="23.25">
      <c r="A22" s="9"/>
      <c r="B22" s="90" t="s">
        <v>83</v>
      </c>
      <c r="C22" s="34"/>
      <c r="D22" s="7">
        <v>10000</v>
      </c>
      <c r="E22" s="7">
        <v>10000</v>
      </c>
      <c r="F22" s="8">
        <f>SUM(C22:E22)</f>
        <v>20000</v>
      </c>
      <c r="H22" s="36">
        <v>100000</v>
      </c>
      <c r="I22" s="36">
        <f t="shared" si="1"/>
        <v>20000</v>
      </c>
      <c r="J22" s="36">
        <f t="shared" si="2"/>
        <v>80000</v>
      </c>
      <c r="M22" s="36">
        <f t="shared" si="0"/>
        <v>80000</v>
      </c>
    </row>
    <row r="23" spans="1:13" ht="24" thickBot="1">
      <c r="A23" s="9"/>
      <c r="B23" s="87"/>
      <c r="C23" s="34"/>
      <c r="D23" s="7"/>
      <c r="E23" s="7"/>
      <c r="F23" s="8"/>
      <c r="I23" s="36">
        <f t="shared" si="1"/>
        <v>0</v>
      </c>
      <c r="J23" s="36">
        <f t="shared" si="2"/>
        <v>0</v>
      </c>
      <c r="M23" s="36">
        <f t="shared" si="0"/>
        <v>0</v>
      </c>
    </row>
    <row r="24" spans="1:6" ht="24.75" thickBot="1" thickTop="1">
      <c r="A24" s="21"/>
      <c r="B24" s="22" t="s">
        <v>5</v>
      </c>
      <c r="C24" s="23">
        <f>SUM(C12:C23)</f>
        <v>18000</v>
      </c>
      <c r="D24" s="23">
        <f>SUM(D12:D23)</f>
        <v>38000</v>
      </c>
      <c r="E24" s="23">
        <f>SUM(E12:E23)</f>
        <v>38000</v>
      </c>
      <c r="F24" s="24">
        <f>SUM(F12:F23)</f>
        <v>94000</v>
      </c>
    </row>
    <row r="25" spans="1:13" ht="36" customHeight="1" thickTop="1">
      <c r="A25" s="5"/>
      <c r="B25" s="5" t="s">
        <v>11</v>
      </c>
      <c r="C25" s="6"/>
      <c r="D25" s="6"/>
      <c r="E25" s="6"/>
      <c r="F25" s="6"/>
      <c r="I25" s="36">
        <f t="shared" si="1"/>
        <v>0</v>
      </c>
      <c r="J25" s="36">
        <f t="shared" si="2"/>
        <v>0</v>
      </c>
      <c r="M25" s="36">
        <f t="shared" si="0"/>
        <v>0</v>
      </c>
    </row>
    <row r="26" spans="1:13" ht="23.25">
      <c r="A26" s="9">
        <v>1</v>
      </c>
      <c r="B26" s="6" t="s">
        <v>12</v>
      </c>
      <c r="C26" s="28"/>
      <c r="D26" s="28"/>
      <c r="E26" s="28"/>
      <c r="F26" s="8">
        <f aca="true" t="shared" si="3" ref="F26:F34">SUM(C26:E26)</f>
        <v>0</v>
      </c>
      <c r="H26" s="36">
        <v>15000</v>
      </c>
      <c r="I26" s="36">
        <f t="shared" si="1"/>
        <v>0</v>
      </c>
      <c r="J26" s="36">
        <f t="shared" si="2"/>
        <v>15000</v>
      </c>
      <c r="M26" s="36">
        <f t="shared" si="0"/>
        <v>15000</v>
      </c>
    </row>
    <row r="27" spans="1:13" ht="23.25">
      <c r="A27" s="9">
        <v>2</v>
      </c>
      <c r="B27" s="6" t="s">
        <v>60</v>
      </c>
      <c r="C27" s="28"/>
      <c r="D27" s="28"/>
      <c r="E27" s="28">
        <v>60000</v>
      </c>
      <c r="F27" s="8">
        <f t="shared" si="3"/>
        <v>60000</v>
      </c>
      <c r="H27" s="36">
        <v>319790</v>
      </c>
      <c r="I27" s="36">
        <f t="shared" si="1"/>
        <v>60000</v>
      </c>
      <c r="J27" s="36">
        <f t="shared" si="2"/>
        <v>259790</v>
      </c>
      <c r="M27" s="36">
        <f t="shared" si="0"/>
        <v>259790</v>
      </c>
    </row>
    <row r="28" spans="1:13" ht="23.25">
      <c r="A28" s="9">
        <v>3</v>
      </c>
      <c r="B28" s="6" t="s">
        <v>47</v>
      </c>
      <c r="C28" s="28"/>
      <c r="D28" s="28"/>
      <c r="E28" s="28"/>
      <c r="F28" s="8">
        <f t="shared" si="3"/>
        <v>0</v>
      </c>
      <c r="H28" s="36">
        <v>50000</v>
      </c>
      <c r="I28" s="36">
        <f t="shared" si="1"/>
        <v>0</v>
      </c>
      <c r="J28" s="36">
        <f t="shared" si="2"/>
        <v>50000</v>
      </c>
      <c r="M28" s="36">
        <f t="shared" si="0"/>
        <v>50000</v>
      </c>
    </row>
    <row r="29" spans="1:13" ht="23.25">
      <c r="A29" s="9">
        <v>4</v>
      </c>
      <c r="B29" s="6" t="s">
        <v>48</v>
      </c>
      <c r="C29" s="28"/>
      <c r="D29" s="28"/>
      <c r="E29" s="28"/>
      <c r="F29" s="8">
        <f t="shared" si="3"/>
        <v>0</v>
      </c>
      <c r="H29" s="36">
        <v>100000</v>
      </c>
      <c r="I29" s="36">
        <f t="shared" si="1"/>
        <v>0</v>
      </c>
      <c r="J29" s="36">
        <f t="shared" si="2"/>
        <v>100000</v>
      </c>
      <c r="M29" s="36">
        <f t="shared" si="0"/>
        <v>100000</v>
      </c>
    </row>
    <row r="30" spans="1:13" ht="23.25">
      <c r="A30" s="9">
        <v>5</v>
      </c>
      <c r="B30" s="6" t="s">
        <v>48</v>
      </c>
      <c r="C30" s="28">
        <v>7000</v>
      </c>
      <c r="D30" s="28">
        <v>7000</v>
      </c>
      <c r="E30" s="28">
        <v>7000</v>
      </c>
      <c r="F30" s="8">
        <f t="shared" si="3"/>
        <v>21000</v>
      </c>
      <c r="H30" s="36">
        <v>80000</v>
      </c>
      <c r="I30" s="36">
        <f t="shared" si="1"/>
        <v>21000</v>
      </c>
      <c r="J30" s="36">
        <f t="shared" si="2"/>
        <v>59000</v>
      </c>
      <c r="M30" s="36">
        <f t="shared" si="0"/>
        <v>59000</v>
      </c>
    </row>
    <row r="31" spans="1:13" ht="23.25">
      <c r="A31" s="9">
        <v>6</v>
      </c>
      <c r="B31" s="6" t="s">
        <v>46</v>
      </c>
      <c r="C31" s="28"/>
      <c r="D31" s="28"/>
      <c r="E31" s="28"/>
      <c r="F31" s="8"/>
      <c r="H31" s="36">
        <v>20000</v>
      </c>
      <c r="J31" s="36">
        <f t="shared" si="2"/>
        <v>20000</v>
      </c>
      <c r="M31" s="36">
        <f t="shared" si="0"/>
        <v>20000</v>
      </c>
    </row>
    <row r="32" spans="1:13" ht="23.25">
      <c r="A32" s="9">
        <v>7</v>
      </c>
      <c r="B32" t="s">
        <v>59</v>
      </c>
      <c r="C32" s="20"/>
      <c r="D32" s="20"/>
      <c r="E32" s="20"/>
      <c r="F32" s="8">
        <f>SUM(C32:E32)</f>
        <v>0</v>
      </c>
      <c r="H32" s="36">
        <v>175000</v>
      </c>
      <c r="I32" s="36">
        <f t="shared" si="1"/>
        <v>0</v>
      </c>
      <c r="J32" s="36">
        <f t="shared" si="2"/>
        <v>175000</v>
      </c>
      <c r="M32" s="36">
        <f t="shared" si="0"/>
        <v>175000</v>
      </c>
    </row>
    <row r="33" spans="1:13" ht="23.25">
      <c r="A33" s="9"/>
      <c r="B33" s="6"/>
      <c r="C33" s="20"/>
      <c r="D33" s="20"/>
      <c r="E33" s="20"/>
      <c r="F33" s="8"/>
      <c r="I33" s="36">
        <f t="shared" si="1"/>
        <v>0</v>
      </c>
      <c r="J33" s="36">
        <f t="shared" si="2"/>
        <v>0</v>
      </c>
      <c r="M33" s="36">
        <f t="shared" si="0"/>
        <v>0</v>
      </c>
    </row>
    <row r="34" spans="1:13" ht="24" thickBot="1">
      <c r="A34" s="13"/>
      <c r="B34" s="29" t="s">
        <v>5</v>
      </c>
      <c r="C34" s="14">
        <f>SUM(C26:C33)</f>
        <v>7000</v>
      </c>
      <c r="D34" s="14">
        <f>SUM(D26:D33)</f>
        <v>7000</v>
      </c>
      <c r="E34" s="14">
        <f>SUM(E26:E33)</f>
        <v>67000</v>
      </c>
      <c r="F34" s="30">
        <f t="shared" si="3"/>
        <v>81000</v>
      </c>
      <c r="I34" s="36">
        <f t="shared" si="1"/>
        <v>81000</v>
      </c>
      <c r="J34" s="36">
        <f t="shared" si="2"/>
        <v>-81000</v>
      </c>
      <c r="M34" s="36">
        <f t="shared" si="0"/>
        <v>-81000</v>
      </c>
    </row>
    <row r="35" spans="1:6" ht="24" thickTop="1">
      <c r="A35" s="3" t="s">
        <v>0</v>
      </c>
      <c r="B35" s="3" t="s">
        <v>1</v>
      </c>
      <c r="C35" s="10" t="s">
        <v>2</v>
      </c>
      <c r="D35" s="10" t="s">
        <v>3</v>
      </c>
      <c r="E35" s="10" t="s">
        <v>4</v>
      </c>
      <c r="F35" s="4" t="s">
        <v>5</v>
      </c>
    </row>
    <row r="36" spans="1:6" ht="23.25">
      <c r="A36" s="107"/>
      <c r="B36" s="107"/>
      <c r="C36" s="15"/>
      <c r="D36" s="15"/>
      <c r="E36" s="15"/>
      <c r="F36" s="108" t="s">
        <v>8</v>
      </c>
    </row>
    <row r="37" spans="1:13" ht="31.5" customHeight="1">
      <c r="A37" s="15"/>
      <c r="B37" s="16" t="s">
        <v>50</v>
      </c>
      <c r="C37" s="11"/>
      <c r="D37" s="11"/>
      <c r="E37" s="11"/>
      <c r="F37" s="11"/>
      <c r="I37" s="36">
        <f t="shared" si="1"/>
        <v>0</v>
      </c>
      <c r="J37" s="36">
        <f t="shared" si="2"/>
        <v>0</v>
      </c>
      <c r="M37" s="36">
        <f t="shared" si="0"/>
        <v>0</v>
      </c>
    </row>
    <row r="38" spans="1:13" ht="23.25">
      <c r="A38" s="9">
        <v>1</v>
      </c>
      <c r="B38" s="6" t="s">
        <v>49</v>
      </c>
      <c r="C38" s="7">
        <v>10000</v>
      </c>
      <c r="D38" s="7">
        <v>10000</v>
      </c>
      <c r="E38" s="7">
        <v>10000</v>
      </c>
      <c r="F38" s="8">
        <f>SUM(C38:E38)</f>
        <v>30000</v>
      </c>
      <c r="H38" s="36">
        <v>100000</v>
      </c>
      <c r="I38" s="36">
        <f t="shared" si="1"/>
        <v>30000</v>
      </c>
      <c r="J38" s="36">
        <f t="shared" si="2"/>
        <v>70000</v>
      </c>
      <c r="M38" s="36">
        <f t="shared" si="0"/>
        <v>70000</v>
      </c>
    </row>
    <row r="39" spans="1:13" ht="23.25">
      <c r="A39" s="9"/>
      <c r="B39" s="6"/>
      <c r="C39" s="34"/>
      <c r="D39" s="7"/>
      <c r="E39" s="7"/>
      <c r="F39" s="8"/>
      <c r="I39" s="36">
        <f t="shared" si="1"/>
        <v>0</v>
      </c>
      <c r="J39" s="36">
        <f t="shared" si="2"/>
        <v>0</v>
      </c>
      <c r="M39" s="36">
        <f t="shared" si="0"/>
        <v>0</v>
      </c>
    </row>
    <row r="40" spans="1:13" ht="24" thickBot="1">
      <c r="A40" s="9"/>
      <c r="B40" s="6"/>
      <c r="C40" s="34"/>
      <c r="D40" s="7"/>
      <c r="E40" s="7"/>
      <c r="F40" s="8">
        <f>SUM(C40:E40)</f>
        <v>0</v>
      </c>
      <c r="I40" s="36">
        <f t="shared" si="1"/>
        <v>0</v>
      </c>
      <c r="J40" s="36">
        <f t="shared" si="2"/>
        <v>0</v>
      </c>
      <c r="M40" s="36">
        <f t="shared" si="0"/>
        <v>0</v>
      </c>
    </row>
    <row r="41" spans="1:13" ht="24.75" thickBot="1" thickTop="1">
      <c r="A41" s="21"/>
      <c r="B41" s="22" t="s">
        <v>5</v>
      </c>
      <c r="C41" s="23">
        <f>SUM(C38:C40)</f>
        <v>10000</v>
      </c>
      <c r="D41" s="23">
        <f>SUM(D38:D40)</f>
        <v>10000</v>
      </c>
      <c r="E41" s="23">
        <f>SUM(E38:E40)</f>
        <v>10000</v>
      </c>
      <c r="F41" s="24">
        <f>SUM(F38:F40)</f>
        <v>30000</v>
      </c>
      <c r="I41" s="36">
        <f t="shared" si="1"/>
        <v>30000</v>
      </c>
      <c r="J41" s="36">
        <f t="shared" si="2"/>
        <v>-30000</v>
      </c>
      <c r="M41" s="36">
        <f t="shared" si="0"/>
        <v>-30000</v>
      </c>
    </row>
    <row r="42" spans="1:13" ht="24" thickTop="1">
      <c r="A42" s="95"/>
      <c r="B42" s="96" t="s">
        <v>80</v>
      </c>
      <c r="C42" s="97"/>
      <c r="D42" s="97"/>
      <c r="E42" s="97"/>
      <c r="F42" s="98"/>
      <c r="I42" s="36">
        <f t="shared" si="1"/>
        <v>0</v>
      </c>
      <c r="J42" s="36">
        <f t="shared" si="2"/>
        <v>0</v>
      </c>
      <c r="M42" s="36">
        <f t="shared" si="0"/>
        <v>0</v>
      </c>
    </row>
    <row r="43" spans="1:13" ht="23.25">
      <c r="A43" s="9">
        <v>1</v>
      </c>
      <c r="B43" s="90" t="s">
        <v>101</v>
      </c>
      <c r="C43" s="8"/>
      <c r="D43" s="8"/>
      <c r="E43" s="8"/>
      <c r="F43" s="99"/>
      <c r="H43" s="36">
        <v>6000</v>
      </c>
      <c r="I43" s="36">
        <f t="shared" si="1"/>
        <v>0</v>
      </c>
      <c r="J43" s="36">
        <f t="shared" si="2"/>
        <v>6000</v>
      </c>
      <c r="M43" s="36">
        <f t="shared" si="0"/>
        <v>6000</v>
      </c>
    </row>
    <row r="44" spans="1:13" ht="23.25">
      <c r="A44" s="9">
        <v>2</v>
      </c>
      <c r="B44" s="90" t="s">
        <v>102</v>
      </c>
      <c r="C44" s="8"/>
      <c r="D44" s="8"/>
      <c r="E44" s="8"/>
      <c r="F44" s="99"/>
      <c r="H44" s="36">
        <v>12000</v>
      </c>
      <c r="I44" s="36">
        <f t="shared" si="1"/>
        <v>0</v>
      </c>
      <c r="J44" s="36">
        <f t="shared" si="2"/>
        <v>12000</v>
      </c>
      <c r="M44" s="36">
        <f t="shared" si="0"/>
        <v>12000</v>
      </c>
    </row>
    <row r="45" spans="1:13" ht="24" thickBot="1">
      <c r="A45" s="12"/>
      <c r="B45" s="100"/>
      <c r="C45" s="101"/>
      <c r="D45" s="101"/>
      <c r="E45" s="101"/>
      <c r="F45" s="102"/>
      <c r="I45" s="36">
        <f t="shared" si="1"/>
        <v>0</v>
      </c>
      <c r="J45" s="36">
        <f t="shared" si="2"/>
        <v>0</v>
      </c>
      <c r="M45" s="36">
        <f t="shared" si="0"/>
        <v>0</v>
      </c>
    </row>
    <row r="46" spans="1:13" ht="24.75" thickBot="1" thickTop="1">
      <c r="A46" s="21"/>
      <c r="B46" s="22" t="s">
        <v>5</v>
      </c>
      <c r="C46" s="23">
        <f>SUM(C44:C45)</f>
        <v>0</v>
      </c>
      <c r="D46" s="23">
        <f>SUM(D44:D45)</f>
        <v>0</v>
      </c>
      <c r="E46" s="23">
        <f>SUM(E44:E45)</f>
        <v>0</v>
      </c>
      <c r="F46" s="24">
        <f>SUM(F44:F45)</f>
        <v>0</v>
      </c>
      <c r="I46" s="36">
        <f t="shared" si="1"/>
        <v>0</v>
      </c>
      <c r="J46" s="36">
        <f t="shared" si="2"/>
        <v>0</v>
      </c>
      <c r="M46" s="36">
        <f t="shared" si="0"/>
        <v>0</v>
      </c>
    </row>
    <row r="47" spans="1:13" ht="24" thickTop="1">
      <c r="A47" s="95"/>
      <c r="B47" s="96" t="s">
        <v>81</v>
      </c>
      <c r="C47" s="97"/>
      <c r="D47" s="97"/>
      <c r="E47" s="97"/>
      <c r="F47" s="98"/>
      <c r="I47" s="36">
        <f t="shared" si="1"/>
        <v>0</v>
      </c>
      <c r="J47" s="36">
        <f t="shared" si="2"/>
        <v>0</v>
      </c>
      <c r="M47" s="36">
        <f t="shared" si="0"/>
        <v>0</v>
      </c>
    </row>
    <row r="48" spans="1:13" ht="23.25">
      <c r="A48" s="6"/>
      <c r="B48" s="89" t="s">
        <v>82</v>
      </c>
      <c r="C48" s="8"/>
      <c r="D48" s="8"/>
      <c r="E48" s="8"/>
      <c r="F48" s="99"/>
      <c r="I48" s="36">
        <f t="shared" si="1"/>
        <v>0</v>
      </c>
      <c r="J48" s="36">
        <f t="shared" si="2"/>
        <v>0</v>
      </c>
      <c r="M48" s="36">
        <f t="shared" si="0"/>
        <v>0</v>
      </c>
    </row>
    <row r="49" spans="1:13" ht="23.25">
      <c r="A49" s="9">
        <v>1</v>
      </c>
      <c r="B49" s="90" t="s">
        <v>84</v>
      </c>
      <c r="C49" s="8"/>
      <c r="D49" s="8"/>
      <c r="E49" s="8"/>
      <c r="F49" s="8">
        <f>SUM(C49:E49)</f>
        <v>0</v>
      </c>
      <c r="H49" s="36">
        <v>58000</v>
      </c>
      <c r="I49" s="36">
        <f t="shared" si="1"/>
        <v>0</v>
      </c>
      <c r="J49" s="36">
        <f t="shared" si="2"/>
        <v>58000</v>
      </c>
      <c r="M49" s="36">
        <f t="shared" si="0"/>
        <v>58000</v>
      </c>
    </row>
    <row r="50" spans="1:13" ht="23.25">
      <c r="A50" s="9">
        <v>2</v>
      </c>
      <c r="B50" s="90" t="s">
        <v>85</v>
      </c>
      <c r="C50" s="8"/>
      <c r="D50" s="8"/>
      <c r="E50" s="8"/>
      <c r="F50" s="8">
        <f aca="true" t="shared" si="4" ref="F50:F65">SUM(C50:E50)</f>
        <v>0</v>
      </c>
      <c r="H50" s="36">
        <v>90000</v>
      </c>
      <c r="I50" s="36">
        <f t="shared" si="1"/>
        <v>0</v>
      </c>
      <c r="J50" s="36">
        <f t="shared" si="2"/>
        <v>90000</v>
      </c>
      <c r="M50" s="36">
        <f t="shared" si="0"/>
        <v>90000</v>
      </c>
    </row>
    <row r="51" spans="1:13" ht="23.25">
      <c r="A51" s="9">
        <v>3</v>
      </c>
      <c r="B51" s="90" t="s">
        <v>86</v>
      </c>
      <c r="C51" s="8"/>
      <c r="D51" s="8"/>
      <c r="E51" s="8"/>
      <c r="F51" s="8">
        <f t="shared" si="4"/>
        <v>0</v>
      </c>
      <c r="H51" s="36">
        <v>166000</v>
      </c>
      <c r="I51" s="36">
        <f t="shared" si="1"/>
        <v>0</v>
      </c>
      <c r="J51" s="36">
        <f t="shared" si="2"/>
        <v>166000</v>
      </c>
      <c r="M51" s="36">
        <f t="shared" si="0"/>
        <v>166000</v>
      </c>
    </row>
    <row r="52" spans="1:13" ht="23.25">
      <c r="A52" s="9">
        <v>4</v>
      </c>
      <c r="B52" s="90" t="s">
        <v>87</v>
      </c>
      <c r="C52" s="8"/>
      <c r="D52" s="8"/>
      <c r="E52" s="8"/>
      <c r="F52" s="8">
        <f t="shared" si="4"/>
        <v>0</v>
      </c>
      <c r="H52" s="36">
        <v>70000</v>
      </c>
      <c r="I52" s="36">
        <f t="shared" si="1"/>
        <v>0</v>
      </c>
      <c r="J52" s="36">
        <f t="shared" si="2"/>
        <v>70000</v>
      </c>
      <c r="M52" s="36">
        <f t="shared" si="0"/>
        <v>70000</v>
      </c>
    </row>
    <row r="53" spans="1:13" ht="23.25">
      <c r="A53" s="9">
        <v>5</v>
      </c>
      <c r="B53" s="90" t="s">
        <v>88</v>
      </c>
      <c r="C53" s="8"/>
      <c r="D53" s="8"/>
      <c r="E53" s="8"/>
      <c r="F53" s="8">
        <f t="shared" si="4"/>
        <v>0</v>
      </c>
      <c r="H53" s="36">
        <v>129000</v>
      </c>
      <c r="I53" s="36">
        <f t="shared" si="1"/>
        <v>0</v>
      </c>
      <c r="J53" s="36">
        <f t="shared" si="2"/>
        <v>129000</v>
      </c>
      <c r="M53" s="36">
        <f t="shared" si="0"/>
        <v>129000</v>
      </c>
    </row>
    <row r="54" spans="1:13" ht="23.25">
      <c r="A54" s="9">
        <v>6</v>
      </c>
      <c r="B54" s="90" t="s">
        <v>89</v>
      </c>
      <c r="C54" s="8"/>
      <c r="D54" s="8"/>
      <c r="E54" s="8"/>
      <c r="F54" s="8">
        <f t="shared" si="4"/>
        <v>0</v>
      </c>
      <c r="H54" s="36">
        <v>149000</v>
      </c>
      <c r="I54" s="36">
        <f t="shared" si="1"/>
        <v>0</v>
      </c>
      <c r="J54" s="36">
        <f t="shared" si="2"/>
        <v>149000</v>
      </c>
      <c r="M54" s="36">
        <f t="shared" si="0"/>
        <v>149000</v>
      </c>
    </row>
    <row r="55" spans="1:13" ht="23.25">
      <c r="A55" s="9">
        <v>7</v>
      </c>
      <c r="B55" s="90" t="s">
        <v>90</v>
      </c>
      <c r="C55" s="8"/>
      <c r="D55" s="8"/>
      <c r="E55" s="8"/>
      <c r="F55" s="8">
        <f t="shared" si="4"/>
        <v>0</v>
      </c>
      <c r="H55" s="36">
        <v>58000</v>
      </c>
      <c r="I55" s="36">
        <f t="shared" si="1"/>
        <v>0</v>
      </c>
      <c r="J55" s="36">
        <f t="shared" si="2"/>
        <v>58000</v>
      </c>
      <c r="M55" s="36">
        <f t="shared" si="0"/>
        <v>58000</v>
      </c>
    </row>
    <row r="56" spans="1:13" ht="23.25">
      <c r="A56" s="9">
        <v>8</v>
      </c>
      <c r="B56" s="90" t="s">
        <v>91</v>
      </c>
      <c r="C56" s="8"/>
      <c r="D56" s="8"/>
      <c r="E56" s="8"/>
      <c r="F56" s="8">
        <f t="shared" si="4"/>
        <v>0</v>
      </c>
      <c r="H56" s="36">
        <v>220000</v>
      </c>
      <c r="I56" s="36">
        <f t="shared" si="1"/>
        <v>0</v>
      </c>
      <c r="J56" s="36">
        <f t="shared" si="2"/>
        <v>220000</v>
      </c>
      <c r="M56" s="36">
        <f t="shared" si="0"/>
        <v>220000</v>
      </c>
    </row>
    <row r="57" spans="1:13" ht="23.25">
      <c r="A57" s="9">
        <v>9</v>
      </c>
      <c r="B57" s="90" t="s">
        <v>92</v>
      </c>
      <c r="C57" s="8"/>
      <c r="D57" s="8"/>
      <c r="E57" s="8"/>
      <c r="F57" s="8">
        <f t="shared" si="4"/>
        <v>0</v>
      </c>
      <c r="H57" s="36">
        <v>199000</v>
      </c>
      <c r="I57" s="36">
        <f t="shared" si="1"/>
        <v>0</v>
      </c>
      <c r="J57" s="36">
        <f t="shared" si="2"/>
        <v>199000</v>
      </c>
      <c r="M57" s="36">
        <f t="shared" si="0"/>
        <v>199000</v>
      </c>
    </row>
    <row r="58" spans="1:13" ht="23.25">
      <c r="A58" s="9">
        <v>10</v>
      </c>
      <c r="B58" s="90" t="s">
        <v>93</v>
      </c>
      <c r="C58" s="8"/>
      <c r="D58" s="8"/>
      <c r="E58" s="8"/>
      <c r="F58" s="8">
        <f t="shared" si="4"/>
        <v>0</v>
      </c>
      <c r="H58" s="36">
        <v>107000</v>
      </c>
      <c r="I58" s="36">
        <f t="shared" si="1"/>
        <v>0</v>
      </c>
      <c r="J58" s="36">
        <f t="shared" si="2"/>
        <v>107000</v>
      </c>
      <c r="M58" s="36">
        <f t="shared" si="0"/>
        <v>107000</v>
      </c>
    </row>
    <row r="59" spans="1:13" ht="23.25">
      <c r="A59" s="9">
        <v>11</v>
      </c>
      <c r="B59" s="90" t="s">
        <v>94</v>
      </c>
      <c r="C59" s="8"/>
      <c r="D59" s="8"/>
      <c r="E59" s="8"/>
      <c r="F59" s="8">
        <f t="shared" si="4"/>
        <v>0</v>
      </c>
      <c r="H59" s="36">
        <v>123000</v>
      </c>
      <c r="I59" s="36">
        <f t="shared" si="1"/>
        <v>0</v>
      </c>
      <c r="J59" s="36">
        <f t="shared" si="2"/>
        <v>123000</v>
      </c>
      <c r="M59" s="36">
        <f t="shared" si="0"/>
        <v>123000</v>
      </c>
    </row>
    <row r="60" spans="1:13" ht="23.25">
      <c r="A60" s="9">
        <v>12</v>
      </c>
      <c r="B60" s="90" t="s">
        <v>95</v>
      </c>
      <c r="C60" s="8"/>
      <c r="D60" s="8"/>
      <c r="E60" s="8"/>
      <c r="F60" s="8">
        <f t="shared" si="4"/>
        <v>0</v>
      </c>
      <c r="H60" s="36">
        <v>166000</v>
      </c>
      <c r="I60" s="36">
        <f t="shared" si="1"/>
        <v>0</v>
      </c>
      <c r="J60" s="36">
        <f t="shared" si="2"/>
        <v>166000</v>
      </c>
      <c r="M60" s="36">
        <f t="shared" si="0"/>
        <v>166000</v>
      </c>
    </row>
    <row r="61" spans="1:13" ht="23.25">
      <c r="A61" s="9">
        <v>13</v>
      </c>
      <c r="B61" s="90" t="s">
        <v>96</v>
      </c>
      <c r="C61" s="8"/>
      <c r="D61" s="8"/>
      <c r="E61" s="8"/>
      <c r="F61" s="8">
        <f t="shared" si="4"/>
        <v>0</v>
      </c>
      <c r="H61" s="36">
        <v>238000</v>
      </c>
      <c r="I61" s="36">
        <f t="shared" si="1"/>
        <v>0</v>
      </c>
      <c r="J61" s="36">
        <f t="shared" si="2"/>
        <v>238000</v>
      </c>
      <c r="M61" s="36">
        <f t="shared" si="0"/>
        <v>238000</v>
      </c>
    </row>
    <row r="62" spans="1:13" ht="23.25">
      <c r="A62" s="9">
        <v>14</v>
      </c>
      <c r="B62" s="90" t="s">
        <v>97</v>
      </c>
      <c r="C62" s="8"/>
      <c r="D62" s="8"/>
      <c r="E62" s="8"/>
      <c r="F62" s="8">
        <f t="shared" si="4"/>
        <v>0</v>
      </c>
      <c r="H62" s="36">
        <v>211000</v>
      </c>
      <c r="I62" s="36">
        <f t="shared" si="1"/>
        <v>0</v>
      </c>
      <c r="J62" s="36">
        <f t="shared" si="2"/>
        <v>211000</v>
      </c>
      <c r="M62" s="36">
        <f t="shared" si="0"/>
        <v>211000</v>
      </c>
    </row>
    <row r="63" spans="1:13" ht="23.25">
      <c r="A63" s="9">
        <v>15</v>
      </c>
      <c r="B63" s="90" t="s">
        <v>98</v>
      </c>
      <c r="C63" s="8"/>
      <c r="D63" s="8"/>
      <c r="E63" s="8"/>
      <c r="F63" s="8">
        <f t="shared" si="4"/>
        <v>0</v>
      </c>
      <c r="H63" s="36">
        <v>189000</v>
      </c>
      <c r="I63" s="36">
        <f t="shared" si="1"/>
        <v>0</v>
      </c>
      <c r="J63" s="36">
        <f t="shared" si="2"/>
        <v>189000</v>
      </c>
      <c r="M63" s="36">
        <f t="shared" si="0"/>
        <v>189000</v>
      </c>
    </row>
    <row r="64" spans="1:13" ht="23.25">
      <c r="A64" s="9">
        <v>16</v>
      </c>
      <c r="B64" s="90" t="s">
        <v>99</v>
      </c>
      <c r="C64" s="8"/>
      <c r="D64" s="8"/>
      <c r="E64" s="8"/>
      <c r="F64" s="8">
        <f t="shared" si="4"/>
        <v>0</v>
      </c>
      <c r="H64" s="36">
        <v>236000</v>
      </c>
      <c r="I64" s="36">
        <f t="shared" si="1"/>
        <v>0</v>
      </c>
      <c r="J64" s="36">
        <f t="shared" si="2"/>
        <v>236000</v>
      </c>
      <c r="M64" s="36">
        <f t="shared" si="0"/>
        <v>236000</v>
      </c>
    </row>
    <row r="65" spans="1:13" ht="23.25">
      <c r="A65" s="9">
        <v>17</v>
      </c>
      <c r="B65" s="90" t="s">
        <v>100</v>
      </c>
      <c r="C65" s="8"/>
      <c r="D65" s="8"/>
      <c r="E65" s="8"/>
      <c r="F65" s="8">
        <f t="shared" si="4"/>
        <v>0</v>
      </c>
      <c r="H65" s="36">
        <v>67000</v>
      </c>
      <c r="I65" s="36">
        <f t="shared" si="1"/>
        <v>0</v>
      </c>
      <c r="J65" s="36">
        <f t="shared" si="2"/>
        <v>67000</v>
      </c>
      <c r="M65" s="36">
        <f t="shared" si="0"/>
        <v>67000</v>
      </c>
    </row>
    <row r="66" spans="1:6" ht="23.25">
      <c r="A66" s="10"/>
      <c r="B66" s="105"/>
      <c r="C66" s="106"/>
      <c r="D66" s="106"/>
      <c r="E66" s="106"/>
      <c r="F66" s="106"/>
    </row>
    <row r="67" spans="1:13" ht="24" thickBot="1">
      <c r="A67" s="12"/>
      <c r="B67" s="100"/>
      <c r="C67" s="101"/>
      <c r="D67" s="101"/>
      <c r="E67" s="101"/>
      <c r="F67" s="102"/>
      <c r="M67" s="36">
        <f t="shared" si="0"/>
        <v>0</v>
      </c>
    </row>
    <row r="68" spans="1:6" ht="24.75" thickBot="1" thickTop="1">
      <c r="A68" s="21"/>
      <c r="B68" s="22" t="s">
        <v>5</v>
      </c>
      <c r="C68" s="23">
        <f>SUM(C64:C67)</f>
        <v>0</v>
      </c>
      <c r="D68" s="23">
        <f>SUM(D64:D67)</f>
        <v>0</v>
      </c>
      <c r="E68" s="23">
        <f>SUM(E64:E67)</f>
        <v>0</v>
      </c>
      <c r="F68" s="24">
        <f>SUM(F64:F67)</f>
        <v>0</v>
      </c>
    </row>
    <row r="69" spans="1:6" ht="24" thickTop="1">
      <c r="A69" s="91"/>
      <c r="B69" s="92"/>
      <c r="C69" s="93"/>
      <c r="D69" s="93"/>
      <c r="E69" s="93"/>
      <c r="F69" s="94"/>
    </row>
    <row r="70" spans="1:6" ht="22.5">
      <c r="A70" s="119" t="s">
        <v>61</v>
      </c>
      <c r="B70" s="119"/>
      <c r="C70" s="119"/>
      <c r="D70" s="119"/>
      <c r="E70" s="119"/>
      <c r="F70" s="119"/>
    </row>
    <row r="71" spans="1:6" ht="23.25" customHeight="1">
      <c r="A71" s="119" t="s">
        <v>103</v>
      </c>
      <c r="B71" s="119"/>
      <c r="C71" s="119"/>
      <c r="D71" s="119"/>
      <c r="E71" s="119"/>
      <c r="F71" s="119"/>
    </row>
    <row r="72" spans="1:15" ht="23.25">
      <c r="A72" s="3" t="s">
        <v>0</v>
      </c>
      <c r="B72" s="3" t="s">
        <v>1</v>
      </c>
      <c r="C72" s="10" t="s">
        <v>23</v>
      </c>
      <c r="D72" s="10" t="s">
        <v>24</v>
      </c>
      <c r="E72" s="10" t="s">
        <v>25</v>
      </c>
      <c r="F72" s="4" t="s">
        <v>5</v>
      </c>
      <c r="J72" s="119">
        <f>แผนการใช้จ่ายเงิน!J74:O74</f>
        <v>0</v>
      </c>
      <c r="K72" s="119"/>
      <c r="L72" s="119"/>
      <c r="M72" s="119"/>
      <c r="N72" s="119"/>
      <c r="O72" s="119"/>
    </row>
    <row r="73" spans="1:6" ht="23.25">
      <c r="A73" s="17"/>
      <c r="B73" s="17"/>
      <c r="C73" s="18"/>
      <c r="D73" s="18"/>
      <c r="E73" s="18"/>
      <c r="F73" s="19" t="s">
        <v>8</v>
      </c>
    </row>
    <row r="74" spans="1:13" ht="27.75" customHeight="1">
      <c r="A74" s="5"/>
      <c r="B74" s="5" t="s">
        <v>9</v>
      </c>
      <c r="C74" s="6"/>
      <c r="D74" s="6"/>
      <c r="E74" s="6"/>
      <c r="F74" s="6"/>
      <c r="H74" s="36" t="s">
        <v>111</v>
      </c>
      <c r="I74" s="36" t="s">
        <v>107</v>
      </c>
      <c r="J74" s="36" t="s">
        <v>108</v>
      </c>
      <c r="K74" s="36" t="s">
        <v>109</v>
      </c>
      <c r="L74" s="36" t="s">
        <v>110</v>
      </c>
      <c r="M74" s="36" t="s">
        <v>108</v>
      </c>
    </row>
    <row r="75" spans="1:13" ht="23.25">
      <c r="A75" s="9">
        <v>1</v>
      </c>
      <c r="B75" s="6" t="s">
        <v>44</v>
      </c>
      <c r="C75" s="7">
        <v>6500</v>
      </c>
      <c r="D75" s="7">
        <v>6500</v>
      </c>
      <c r="E75" s="7">
        <v>6500</v>
      </c>
      <c r="F75" s="8">
        <f>SUM(C75:E75)</f>
        <v>19500</v>
      </c>
      <c r="H75" s="36">
        <f aca="true" t="shared" si="5" ref="H75:H103">M6</f>
        <v>117500</v>
      </c>
      <c r="I75" s="36">
        <f>F75</f>
        <v>19500</v>
      </c>
      <c r="J75" s="36">
        <f>H75-I75</f>
        <v>98000</v>
      </c>
      <c r="M75" s="36">
        <f>J75+K75-L75</f>
        <v>98000</v>
      </c>
    </row>
    <row r="76" spans="1:13" ht="23.25">
      <c r="A76" s="9">
        <v>2</v>
      </c>
      <c r="B76" s="6" t="s">
        <v>45</v>
      </c>
      <c r="C76" s="7"/>
      <c r="D76" s="7"/>
      <c r="E76" s="7"/>
      <c r="F76" s="8">
        <f>SUM(C76:E76)</f>
        <v>0</v>
      </c>
      <c r="H76" s="36">
        <f t="shared" si="5"/>
        <v>19000</v>
      </c>
      <c r="I76" s="36">
        <f aca="true" t="shared" si="6" ref="I76:I134">F76</f>
        <v>0</v>
      </c>
      <c r="J76" s="36">
        <f aca="true" t="shared" si="7" ref="J76:J134">H76-I76</f>
        <v>19000</v>
      </c>
      <c r="M76" s="36">
        <f aca="true" t="shared" si="8" ref="M76:M136">J76+K76-L76</f>
        <v>19000</v>
      </c>
    </row>
    <row r="77" spans="1:13" ht="24" thickBot="1">
      <c r="A77" s="25"/>
      <c r="B77" s="13"/>
      <c r="C77" s="26"/>
      <c r="D77" s="26"/>
      <c r="E77" s="26"/>
      <c r="F77" s="26"/>
      <c r="H77" s="36">
        <f t="shared" si="5"/>
        <v>0</v>
      </c>
      <c r="I77" s="36">
        <f t="shared" si="6"/>
        <v>0</v>
      </c>
      <c r="J77" s="36">
        <f t="shared" si="7"/>
        <v>0</v>
      </c>
      <c r="M77" s="36">
        <f t="shared" si="8"/>
        <v>0</v>
      </c>
    </row>
    <row r="78" spans="1:13" ht="24.75" thickBot="1" thickTop="1">
      <c r="A78" s="21"/>
      <c r="B78" s="22" t="s">
        <v>5</v>
      </c>
      <c r="C78" s="23">
        <f>SUM(C75:C77)</f>
        <v>6500</v>
      </c>
      <c r="D78" s="23">
        <f>SUM(D75:D77)</f>
        <v>6500</v>
      </c>
      <c r="E78" s="23">
        <f>SUM(E75:E77)</f>
        <v>6500</v>
      </c>
      <c r="F78" s="24">
        <f>SUM(C78:E78)</f>
        <v>19500</v>
      </c>
      <c r="H78" s="36">
        <f t="shared" si="5"/>
        <v>0</v>
      </c>
      <c r="I78" s="36">
        <f t="shared" si="6"/>
        <v>19500</v>
      </c>
      <c r="J78" s="36">
        <f t="shared" si="7"/>
        <v>-19500</v>
      </c>
      <c r="M78" s="36">
        <f t="shared" si="8"/>
        <v>-19500</v>
      </c>
    </row>
    <row r="79" spans="1:13" ht="31.5" customHeight="1" thickTop="1">
      <c r="A79" s="15"/>
      <c r="B79" s="16" t="s">
        <v>10</v>
      </c>
      <c r="C79" s="11"/>
      <c r="D79" s="11"/>
      <c r="E79" s="11"/>
      <c r="F79" s="11"/>
      <c r="H79" s="36">
        <f t="shared" si="5"/>
        <v>0</v>
      </c>
      <c r="I79" s="36">
        <f t="shared" si="6"/>
        <v>0</v>
      </c>
      <c r="J79" s="36">
        <f t="shared" si="7"/>
        <v>0</v>
      </c>
      <c r="M79" s="36">
        <f t="shared" si="8"/>
        <v>0</v>
      </c>
    </row>
    <row r="80" spans="1:13" ht="27" customHeight="1">
      <c r="A80" s="15"/>
      <c r="B80" s="85" t="s">
        <v>28</v>
      </c>
      <c r="C80" s="11"/>
      <c r="D80" s="11"/>
      <c r="E80" s="11"/>
      <c r="F80" s="11"/>
      <c r="H80" s="36">
        <f t="shared" si="5"/>
        <v>0</v>
      </c>
      <c r="I80" s="36">
        <f t="shared" si="6"/>
        <v>0</v>
      </c>
      <c r="J80" s="36">
        <f t="shared" si="7"/>
        <v>0</v>
      </c>
      <c r="M80" s="36">
        <f t="shared" si="8"/>
        <v>0</v>
      </c>
    </row>
    <row r="81" spans="1:13" ht="23.25">
      <c r="A81" s="9">
        <v>1</v>
      </c>
      <c r="B81" s="83" t="s">
        <v>73</v>
      </c>
      <c r="C81" s="7">
        <v>18000</v>
      </c>
      <c r="D81" s="7">
        <v>18000</v>
      </c>
      <c r="E81" s="7">
        <v>18000</v>
      </c>
      <c r="F81" s="8">
        <f>SUM(C81:E81)</f>
        <v>54000</v>
      </c>
      <c r="H81" s="36">
        <f t="shared" si="5"/>
        <v>162000</v>
      </c>
      <c r="I81" s="36">
        <f t="shared" si="6"/>
        <v>54000</v>
      </c>
      <c r="J81" s="36">
        <f t="shared" si="7"/>
        <v>108000</v>
      </c>
      <c r="M81" s="36">
        <f t="shared" si="8"/>
        <v>108000</v>
      </c>
    </row>
    <row r="82" spans="1:13" ht="23.25">
      <c r="A82" s="9">
        <v>2</v>
      </c>
      <c r="B82" s="83" t="s">
        <v>72</v>
      </c>
      <c r="C82" s="20"/>
      <c r="D82" s="7"/>
      <c r="E82" s="7"/>
      <c r="F82" s="8">
        <f>SUM(C82:E82)</f>
        <v>0</v>
      </c>
      <c r="H82" s="36">
        <f t="shared" si="5"/>
        <v>100000</v>
      </c>
      <c r="I82" s="36">
        <f t="shared" si="6"/>
        <v>0</v>
      </c>
      <c r="J82" s="36">
        <f t="shared" si="7"/>
        <v>100000</v>
      </c>
      <c r="L82" s="36">
        <f>25000+50000</f>
        <v>75000</v>
      </c>
      <c r="M82" s="36">
        <f t="shared" si="8"/>
        <v>25000</v>
      </c>
    </row>
    <row r="83" spans="1:13" ht="23.25">
      <c r="A83" s="9">
        <v>3</v>
      </c>
      <c r="B83" s="84" t="s">
        <v>74</v>
      </c>
      <c r="C83" s="34"/>
      <c r="D83" s="7"/>
      <c r="E83" s="7"/>
      <c r="F83" s="8">
        <f>SUM(C83:E83)</f>
        <v>0</v>
      </c>
      <c r="H83" s="36">
        <f t="shared" si="5"/>
        <v>15000</v>
      </c>
      <c r="I83" s="36">
        <f t="shared" si="6"/>
        <v>0</v>
      </c>
      <c r="J83" s="36">
        <f t="shared" si="7"/>
        <v>15000</v>
      </c>
      <c r="M83" s="36">
        <f t="shared" si="8"/>
        <v>15000</v>
      </c>
    </row>
    <row r="84" spans="1:13" ht="23.25">
      <c r="A84" s="9">
        <v>4</v>
      </c>
      <c r="B84" s="82" t="s">
        <v>77</v>
      </c>
      <c r="C84" s="34"/>
      <c r="D84" s="7"/>
      <c r="E84" s="7"/>
      <c r="F84" s="8"/>
      <c r="H84" s="36">
        <f t="shared" si="5"/>
        <v>15000</v>
      </c>
      <c r="I84" s="36">
        <f t="shared" si="6"/>
        <v>0</v>
      </c>
      <c r="J84" s="36">
        <f t="shared" si="7"/>
        <v>15000</v>
      </c>
      <c r="M84" s="36">
        <f t="shared" si="8"/>
        <v>15000</v>
      </c>
    </row>
    <row r="85" spans="1:13" ht="23.25">
      <c r="A85" s="9"/>
      <c r="B85" s="82"/>
      <c r="C85" s="34"/>
      <c r="D85" s="7"/>
      <c r="E85" s="7"/>
      <c r="F85" s="8"/>
      <c r="H85" s="36">
        <f t="shared" si="5"/>
        <v>0</v>
      </c>
      <c r="I85" s="36">
        <f t="shared" si="6"/>
        <v>0</v>
      </c>
      <c r="J85" s="36">
        <f t="shared" si="7"/>
        <v>0</v>
      </c>
      <c r="M85" s="36">
        <f t="shared" si="8"/>
        <v>0</v>
      </c>
    </row>
    <row r="86" spans="1:13" ht="23.25">
      <c r="A86" s="9"/>
      <c r="B86" s="86" t="s">
        <v>75</v>
      </c>
      <c r="C86" s="34"/>
      <c r="D86" s="7"/>
      <c r="E86" s="7"/>
      <c r="F86" s="8"/>
      <c r="H86" s="36">
        <f t="shared" si="5"/>
        <v>0</v>
      </c>
      <c r="I86" s="36">
        <f t="shared" si="6"/>
        <v>0</v>
      </c>
      <c r="J86" s="36">
        <f t="shared" si="7"/>
        <v>0</v>
      </c>
      <c r="M86" s="36">
        <f t="shared" si="8"/>
        <v>0</v>
      </c>
    </row>
    <row r="87" spans="1:13" ht="23.25">
      <c r="A87" s="9">
        <v>1</v>
      </c>
      <c r="B87" s="88" t="s">
        <v>78</v>
      </c>
      <c r="C87" s="34">
        <v>5000</v>
      </c>
      <c r="D87" s="7">
        <v>5000</v>
      </c>
      <c r="E87" s="7">
        <v>5000</v>
      </c>
      <c r="F87" s="8">
        <f>SUM(C87:E87)</f>
        <v>15000</v>
      </c>
      <c r="H87" s="36">
        <f t="shared" si="5"/>
        <v>40000</v>
      </c>
      <c r="I87" s="36">
        <f t="shared" si="6"/>
        <v>15000</v>
      </c>
      <c r="J87" s="36">
        <f t="shared" si="7"/>
        <v>25000</v>
      </c>
      <c r="M87" s="36">
        <f t="shared" si="8"/>
        <v>25000</v>
      </c>
    </row>
    <row r="88" spans="1:13" ht="23.25">
      <c r="A88" s="9">
        <v>2</v>
      </c>
      <c r="B88" s="88" t="s">
        <v>79</v>
      </c>
      <c r="C88" s="34"/>
      <c r="D88" s="7"/>
      <c r="E88" s="7"/>
      <c r="F88" s="8">
        <f>SUM(C88:E88)</f>
        <v>0</v>
      </c>
      <c r="H88" s="36">
        <f t="shared" si="5"/>
        <v>50000</v>
      </c>
      <c r="I88" s="36">
        <f t="shared" si="6"/>
        <v>0</v>
      </c>
      <c r="J88" s="36">
        <f t="shared" si="7"/>
        <v>50000</v>
      </c>
      <c r="M88" s="36">
        <f t="shared" si="8"/>
        <v>50000</v>
      </c>
    </row>
    <row r="89" spans="1:13" ht="23.25">
      <c r="A89" s="9"/>
      <c r="B89" s="88"/>
      <c r="C89" s="34"/>
      <c r="D89" s="7"/>
      <c r="E89" s="7"/>
      <c r="F89" s="8">
        <f>SUM(C89:E89)</f>
        <v>0</v>
      </c>
      <c r="H89" s="36">
        <f t="shared" si="5"/>
        <v>0</v>
      </c>
      <c r="I89" s="36">
        <f t="shared" si="6"/>
        <v>0</v>
      </c>
      <c r="J89" s="36">
        <f t="shared" si="7"/>
        <v>0</v>
      </c>
      <c r="M89" s="36">
        <f t="shared" si="8"/>
        <v>0</v>
      </c>
    </row>
    <row r="90" spans="1:13" ht="23.25">
      <c r="A90" s="9"/>
      <c r="B90" s="89" t="s">
        <v>76</v>
      </c>
      <c r="C90" s="34"/>
      <c r="D90" s="7"/>
      <c r="E90" s="7"/>
      <c r="F90" s="8">
        <f>SUM(C90:E90)</f>
        <v>0</v>
      </c>
      <c r="H90" s="36">
        <f t="shared" si="5"/>
        <v>0</v>
      </c>
      <c r="I90" s="36">
        <f t="shared" si="6"/>
        <v>0</v>
      </c>
      <c r="J90" s="36">
        <f t="shared" si="7"/>
        <v>0</v>
      </c>
      <c r="M90" s="36">
        <f t="shared" si="8"/>
        <v>0</v>
      </c>
    </row>
    <row r="91" spans="1:13" ht="23.25">
      <c r="A91" s="9"/>
      <c r="B91" s="90" t="s">
        <v>83</v>
      </c>
      <c r="C91" s="34">
        <v>20000</v>
      </c>
      <c r="D91" s="7">
        <v>20000</v>
      </c>
      <c r="E91" s="7">
        <v>20000</v>
      </c>
      <c r="F91" s="8">
        <f>SUM(C91:E91)</f>
        <v>60000</v>
      </c>
      <c r="H91" s="36">
        <f t="shared" si="5"/>
        <v>80000</v>
      </c>
      <c r="I91" s="36">
        <f t="shared" si="6"/>
        <v>60000</v>
      </c>
      <c r="J91" s="36">
        <f t="shared" si="7"/>
        <v>20000</v>
      </c>
      <c r="M91" s="36">
        <f t="shared" si="8"/>
        <v>20000</v>
      </c>
    </row>
    <row r="92" spans="1:13" ht="24" thickBot="1">
      <c r="A92" s="9"/>
      <c r="B92" s="87"/>
      <c r="C92" s="34"/>
      <c r="D92" s="7"/>
      <c r="E92" s="7"/>
      <c r="F92" s="8"/>
      <c r="H92" s="36">
        <f t="shared" si="5"/>
        <v>0</v>
      </c>
      <c r="I92" s="36">
        <f t="shared" si="6"/>
        <v>0</v>
      </c>
      <c r="J92" s="36">
        <f t="shared" si="7"/>
        <v>0</v>
      </c>
      <c r="M92" s="36">
        <f t="shared" si="8"/>
        <v>0</v>
      </c>
    </row>
    <row r="93" spans="1:13" ht="24.75" thickBot="1" thickTop="1">
      <c r="A93" s="21"/>
      <c r="B93" s="22" t="s">
        <v>5</v>
      </c>
      <c r="C93" s="23">
        <f>SUM(C81:C92)</f>
        <v>43000</v>
      </c>
      <c r="D93" s="23">
        <f>SUM(D81:D92)</f>
        <v>43000</v>
      </c>
      <c r="E93" s="23">
        <f>SUM(E81:E92)</f>
        <v>43000</v>
      </c>
      <c r="F93" s="24">
        <f>SUM(F81:F92)</f>
        <v>129000</v>
      </c>
      <c r="H93" s="36">
        <f t="shared" si="5"/>
        <v>0</v>
      </c>
      <c r="I93" s="36">
        <f t="shared" si="6"/>
        <v>129000</v>
      </c>
      <c r="J93" s="36">
        <f t="shared" si="7"/>
        <v>-129000</v>
      </c>
      <c r="M93" s="36">
        <f t="shared" si="8"/>
        <v>-129000</v>
      </c>
    </row>
    <row r="94" spans="1:13" ht="36" customHeight="1" thickTop="1">
      <c r="A94" s="5"/>
      <c r="B94" s="5" t="s">
        <v>11</v>
      </c>
      <c r="C94" s="6"/>
      <c r="D94" s="6"/>
      <c r="E94" s="6"/>
      <c r="F94" s="6"/>
      <c r="H94" s="36">
        <f t="shared" si="5"/>
        <v>0</v>
      </c>
      <c r="I94" s="36">
        <f t="shared" si="6"/>
        <v>0</v>
      </c>
      <c r="J94" s="36">
        <f t="shared" si="7"/>
        <v>0</v>
      </c>
      <c r="M94" s="36">
        <f t="shared" si="8"/>
        <v>0</v>
      </c>
    </row>
    <row r="95" spans="1:13" ht="23.25">
      <c r="A95" s="9">
        <v>1</v>
      </c>
      <c r="B95" s="6" t="s">
        <v>12</v>
      </c>
      <c r="C95" s="28"/>
      <c r="D95" s="28"/>
      <c r="E95" s="28"/>
      <c r="F95" s="8">
        <f aca="true" t="shared" si="9" ref="F95:F101">SUM(C95:E95)</f>
        <v>0</v>
      </c>
      <c r="H95" s="36">
        <f t="shared" si="5"/>
        <v>15000</v>
      </c>
      <c r="I95" s="36">
        <f t="shared" si="6"/>
        <v>0</v>
      </c>
      <c r="J95" s="36">
        <f t="shared" si="7"/>
        <v>15000</v>
      </c>
      <c r="M95" s="36">
        <f t="shared" si="8"/>
        <v>15000</v>
      </c>
    </row>
    <row r="96" spans="1:13" ht="23.25">
      <c r="A96" s="9">
        <v>2</v>
      </c>
      <c r="B96" s="6" t="s">
        <v>60</v>
      </c>
      <c r="C96" s="28">
        <v>15000</v>
      </c>
      <c r="D96" s="28">
        <v>15000</v>
      </c>
      <c r="E96" s="28">
        <v>15000</v>
      </c>
      <c r="F96" s="8">
        <f t="shared" si="9"/>
        <v>45000</v>
      </c>
      <c r="H96" s="36">
        <f t="shared" si="5"/>
        <v>259790</v>
      </c>
      <c r="I96" s="36">
        <f t="shared" si="6"/>
        <v>45000</v>
      </c>
      <c r="J96" s="36">
        <f t="shared" si="7"/>
        <v>214790</v>
      </c>
      <c r="L96" s="36">
        <v>100000</v>
      </c>
      <c r="M96" s="36">
        <f t="shared" si="8"/>
        <v>114790</v>
      </c>
    </row>
    <row r="97" spans="1:13" ht="23.25">
      <c r="A97" s="9">
        <v>3</v>
      </c>
      <c r="B97" s="6" t="s">
        <v>47</v>
      </c>
      <c r="C97" s="28"/>
      <c r="D97" s="28"/>
      <c r="E97" s="28"/>
      <c r="F97" s="8">
        <f t="shared" si="9"/>
        <v>0</v>
      </c>
      <c r="H97" s="36">
        <f t="shared" si="5"/>
        <v>50000</v>
      </c>
      <c r="I97" s="36">
        <f t="shared" si="6"/>
        <v>0</v>
      </c>
      <c r="J97" s="36">
        <f t="shared" si="7"/>
        <v>50000</v>
      </c>
      <c r="M97" s="36">
        <f t="shared" si="8"/>
        <v>50000</v>
      </c>
    </row>
    <row r="98" spans="1:13" ht="23.25">
      <c r="A98" s="9">
        <v>4</v>
      </c>
      <c r="B98" s="6" t="s">
        <v>48</v>
      </c>
      <c r="C98" s="28"/>
      <c r="D98" s="28"/>
      <c r="E98" s="28"/>
      <c r="F98" s="8">
        <f t="shared" si="9"/>
        <v>0</v>
      </c>
      <c r="H98" s="36">
        <f t="shared" si="5"/>
        <v>100000</v>
      </c>
      <c r="I98" s="36">
        <f t="shared" si="6"/>
        <v>0</v>
      </c>
      <c r="J98" s="36">
        <f t="shared" si="7"/>
        <v>100000</v>
      </c>
      <c r="M98" s="36">
        <f t="shared" si="8"/>
        <v>100000</v>
      </c>
    </row>
    <row r="99" spans="1:13" ht="23.25">
      <c r="A99" s="9">
        <v>5</v>
      </c>
      <c r="B99" s="6" t="s">
        <v>48</v>
      </c>
      <c r="C99" s="28">
        <v>8000</v>
      </c>
      <c r="D99" s="28">
        <v>8000</v>
      </c>
      <c r="E99" s="28">
        <v>8000</v>
      </c>
      <c r="F99" s="8">
        <f t="shared" si="9"/>
        <v>24000</v>
      </c>
      <c r="H99" s="36">
        <f t="shared" si="5"/>
        <v>59000</v>
      </c>
      <c r="I99" s="36">
        <f t="shared" si="6"/>
        <v>24000</v>
      </c>
      <c r="J99" s="36">
        <f t="shared" si="7"/>
        <v>35000</v>
      </c>
      <c r="M99" s="36">
        <f t="shared" si="8"/>
        <v>35000</v>
      </c>
    </row>
    <row r="100" spans="1:13" ht="23.25">
      <c r="A100" s="9">
        <v>6</v>
      </c>
      <c r="B100" s="6" t="s">
        <v>46</v>
      </c>
      <c r="C100" s="28"/>
      <c r="D100" s="28"/>
      <c r="E100" s="28">
        <v>7000</v>
      </c>
      <c r="F100" s="8">
        <f t="shared" si="9"/>
        <v>7000</v>
      </c>
      <c r="H100" s="36">
        <f t="shared" si="5"/>
        <v>20000</v>
      </c>
      <c r="I100" s="36">
        <f t="shared" si="6"/>
        <v>7000</v>
      </c>
      <c r="J100" s="36">
        <f t="shared" si="7"/>
        <v>13000</v>
      </c>
      <c r="M100" s="36">
        <f t="shared" si="8"/>
        <v>13000</v>
      </c>
    </row>
    <row r="101" spans="1:13" ht="23.25">
      <c r="A101" s="9">
        <v>7</v>
      </c>
      <c r="B101" t="s">
        <v>59</v>
      </c>
      <c r="C101" s="28"/>
      <c r="D101" s="28">
        <v>50000</v>
      </c>
      <c r="E101" s="28"/>
      <c r="F101" s="8">
        <f t="shared" si="9"/>
        <v>50000</v>
      </c>
      <c r="H101" s="36">
        <f t="shared" si="5"/>
        <v>175000</v>
      </c>
      <c r="I101" s="36">
        <f t="shared" si="6"/>
        <v>50000</v>
      </c>
      <c r="J101" s="36">
        <f t="shared" si="7"/>
        <v>125000</v>
      </c>
      <c r="M101" s="36">
        <f t="shared" si="8"/>
        <v>125000</v>
      </c>
    </row>
    <row r="102" spans="1:13" ht="23.25">
      <c r="A102" s="9"/>
      <c r="B102" s="6"/>
      <c r="C102" s="20"/>
      <c r="D102" s="20"/>
      <c r="E102" s="20"/>
      <c r="F102" s="8"/>
      <c r="H102" s="36">
        <f t="shared" si="5"/>
        <v>0</v>
      </c>
      <c r="I102" s="36">
        <f t="shared" si="6"/>
        <v>0</v>
      </c>
      <c r="J102" s="36">
        <f t="shared" si="7"/>
        <v>0</v>
      </c>
      <c r="M102" s="36">
        <f t="shared" si="8"/>
        <v>0</v>
      </c>
    </row>
    <row r="103" spans="1:13" ht="24" thickBot="1">
      <c r="A103" s="13"/>
      <c r="B103" s="29" t="s">
        <v>5</v>
      </c>
      <c r="C103" s="14">
        <f>SUM(C95:C102)</f>
        <v>23000</v>
      </c>
      <c r="D103" s="14">
        <f>SUM(D95:D102)</f>
        <v>73000</v>
      </c>
      <c r="E103" s="14">
        <f>SUM(E95:E102)</f>
        <v>30000</v>
      </c>
      <c r="F103" s="30">
        <f>SUM(C103:E103)</f>
        <v>126000</v>
      </c>
      <c r="H103" s="36">
        <f t="shared" si="5"/>
        <v>-81000</v>
      </c>
      <c r="I103" s="36">
        <f t="shared" si="6"/>
        <v>126000</v>
      </c>
      <c r="J103" s="36">
        <f t="shared" si="7"/>
        <v>-207000</v>
      </c>
      <c r="M103" s="36">
        <f t="shared" si="8"/>
        <v>-207000</v>
      </c>
    </row>
    <row r="104" spans="1:6" ht="24" thickTop="1">
      <c r="A104" s="3" t="s">
        <v>0</v>
      </c>
      <c r="B104" s="3" t="s">
        <v>1</v>
      </c>
      <c r="C104" s="10" t="s">
        <v>23</v>
      </c>
      <c r="D104" s="10" t="s">
        <v>24</v>
      </c>
      <c r="E104" s="10" t="s">
        <v>25</v>
      </c>
      <c r="F104" s="4" t="s">
        <v>5</v>
      </c>
    </row>
    <row r="105" spans="1:6" ht="23.25">
      <c r="A105" s="107"/>
      <c r="B105" s="107"/>
      <c r="C105" s="15"/>
      <c r="D105" s="15"/>
      <c r="E105" s="15"/>
      <c r="F105" s="108" t="s">
        <v>8</v>
      </c>
    </row>
    <row r="106" spans="1:13" ht="31.5" customHeight="1">
      <c r="A106" s="15"/>
      <c r="B106" s="16" t="s">
        <v>50</v>
      </c>
      <c r="C106" s="11"/>
      <c r="D106" s="11"/>
      <c r="E106" s="11"/>
      <c r="F106" s="11"/>
      <c r="H106" s="36">
        <f aca="true" t="shared" si="10" ref="H106:H134">M37</f>
        <v>0</v>
      </c>
      <c r="I106" s="36">
        <f t="shared" si="6"/>
        <v>0</v>
      </c>
      <c r="J106" s="36">
        <f t="shared" si="7"/>
        <v>0</v>
      </c>
      <c r="M106" s="36">
        <f t="shared" si="8"/>
        <v>0</v>
      </c>
    </row>
    <row r="107" spans="1:13" ht="23.25">
      <c r="A107" s="9">
        <v>1</v>
      </c>
      <c r="B107" s="6" t="s">
        <v>49</v>
      </c>
      <c r="C107" s="7">
        <v>13000</v>
      </c>
      <c r="D107" s="7">
        <v>13000</v>
      </c>
      <c r="E107" s="7">
        <v>13000</v>
      </c>
      <c r="F107" s="8">
        <f>SUM(C107:E107)</f>
        <v>39000</v>
      </c>
      <c r="H107" s="36">
        <f t="shared" si="10"/>
        <v>70000</v>
      </c>
      <c r="I107" s="36">
        <f t="shared" si="6"/>
        <v>39000</v>
      </c>
      <c r="J107" s="36">
        <f t="shared" si="7"/>
        <v>31000</v>
      </c>
      <c r="M107" s="36">
        <f t="shared" si="8"/>
        <v>31000</v>
      </c>
    </row>
    <row r="108" spans="1:13" ht="23.25">
      <c r="A108" s="9"/>
      <c r="B108" s="6"/>
      <c r="C108" s="34"/>
      <c r="D108" s="7"/>
      <c r="E108" s="7"/>
      <c r="F108" s="8"/>
      <c r="H108" s="36">
        <f t="shared" si="10"/>
        <v>0</v>
      </c>
      <c r="I108" s="36">
        <f t="shared" si="6"/>
        <v>0</v>
      </c>
      <c r="J108" s="36">
        <f t="shared" si="7"/>
        <v>0</v>
      </c>
      <c r="M108" s="36">
        <f t="shared" si="8"/>
        <v>0</v>
      </c>
    </row>
    <row r="109" spans="1:13" ht="24" thickBot="1">
      <c r="A109" s="9"/>
      <c r="B109" s="6"/>
      <c r="C109" s="34"/>
      <c r="D109" s="7"/>
      <c r="E109" s="7"/>
      <c r="F109" s="8">
        <f>SUM(C109:E109)</f>
        <v>0</v>
      </c>
      <c r="H109" s="36">
        <f t="shared" si="10"/>
        <v>0</v>
      </c>
      <c r="I109" s="36">
        <f t="shared" si="6"/>
        <v>0</v>
      </c>
      <c r="J109" s="36">
        <f t="shared" si="7"/>
        <v>0</v>
      </c>
      <c r="M109" s="36">
        <f t="shared" si="8"/>
        <v>0</v>
      </c>
    </row>
    <row r="110" spans="1:13" ht="24.75" thickBot="1" thickTop="1">
      <c r="A110" s="21"/>
      <c r="B110" s="22" t="s">
        <v>5</v>
      </c>
      <c r="C110" s="23">
        <f>SUM(C107:C109)</f>
        <v>13000</v>
      </c>
      <c r="D110" s="23">
        <f>SUM(D107:D109)</f>
        <v>13000</v>
      </c>
      <c r="E110" s="23">
        <f>SUM(E107:E109)</f>
        <v>13000</v>
      </c>
      <c r="F110" s="24">
        <f>SUM(F107:F109)</f>
        <v>39000</v>
      </c>
      <c r="H110" s="36">
        <f t="shared" si="10"/>
        <v>-30000</v>
      </c>
      <c r="I110" s="36">
        <f t="shared" si="6"/>
        <v>39000</v>
      </c>
      <c r="J110" s="36">
        <f t="shared" si="7"/>
        <v>-69000</v>
      </c>
      <c r="M110" s="36">
        <f t="shared" si="8"/>
        <v>-69000</v>
      </c>
    </row>
    <row r="111" spans="1:13" ht="24" thickTop="1">
      <c r="A111" s="95"/>
      <c r="B111" s="96" t="s">
        <v>80</v>
      </c>
      <c r="C111" s="97"/>
      <c r="D111" s="97"/>
      <c r="E111" s="97"/>
      <c r="F111" s="98"/>
      <c r="H111" s="36">
        <f t="shared" si="10"/>
        <v>0</v>
      </c>
      <c r="I111" s="36">
        <f t="shared" si="6"/>
        <v>0</v>
      </c>
      <c r="J111" s="36">
        <f t="shared" si="7"/>
        <v>0</v>
      </c>
      <c r="M111" s="36">
        <f t="shared" si="8"/>
        <v>0</v>
      </c>
    </row>
    <row r="112" spans="1:13" ht="23.25">
      <c r="A112" s="9">
        <v>1</v>
      </c>
      <c r="B112" s="90" t="s">
        <v>101</v>
      </c>
      <c r="C112" s="8">
        <v>6000</v>
      </c>
      <c r="D112" s="8"/>
      <c r="E112" s="8"/>
      <c r="F112" s="8">
        <f>SUM(C112:E112)</f>
        <v>6000</v>
      </c>
      <c r="H112" s="36">
        <f t="shared" si="10"/>
        <v>6000</v>
      </c>
      <c r="I112" s="36">
        <f t="shared" si="6"/>
        <v>6000</v>
      </c>
      <c r="J112" s="36">
        <f t="shared" si="7"/>
        <v>0</v>
      </c>
      <c r="M112" s="36">
        <f t="shared" si="8"/>
        <v>0</v>
      </c>
    </row>
    <row r="113" spans="1:13" ht="23.25">
      <c r="A113" s="9">
        <v>2</v>
      </c>
      <c r="B113" s="90" t="s">
        <v>102</v>
      </c>
      <c r="C113" s="8"/>
      <c r="D113" s="8"/>
      <c r="E113" s="8"/>
      <c r="F113" s="8">
        <f>SUM(C113:E113)</f>
        <v>0</v>
      </c>
      <c r="H113" s="36">
        <f t="shared" si="10"/>
        <v>12000</v>
      </c>
      <c r="I113" s="36">
        <f t="shared" si="6"/>
        <v>0</v>
      </c>
      <c r="J113" s="36">
        <f t="shared" si="7"/>
        <v>12000</v>
      </c>
      <c r="M113" s="36">
        <f t="shared" si="8"/>
        <v>12000</v>
      </c>
    </row>
    <row r="114" spans="1:13" ht="24" thickBot="1">
      <c r="A114" s="12"/>
      <c r="B114" s="100"/>
      <c r="C114" s="101"/>
      <c r="D114" s="101"/>
      <c r="E114" s="101"/>
      <c r="F114" s="102"/>
      <c r="H114" s="36">
        <f t="shared" si="10"/>
        <v>0</v>
      </c>
      <c r="I114" s="36">
        <f t="shared" si="6"/>
        <v>0</v>
      </c>
      <c r="J114" s="36">
        <f t="shared" si="7"/>
        <v>0</v>
      </c>
      <c r="M114" s="36">
        <f t="shared" si="8"/>
        <v>0</v>
      </c>
    </row>
    <row r="115" spans="1:13" ht="24.75" thickBot="1" thickTop="1">
      <c r="A115" s="21"/>
      <c r="B115" s="22" t="s">
        <v>5</v>
      </c>
      <c r="C115" s="23">
        <f>SUM(C112:C114)</f>
        <v>6000</v>
      </c>
      <c r="D115" s="23">
        <f>SUM(D112:D114)</f>
        <v>0</v>
      </c>
      <c r="E115" s="23">
        <f>SUM(E112:E114)</f>
        <v>0</v>
      </c>
      <c r="F115" s="24">
        <f>SUM(F113:F114)</f>
        <v>0</v>
      </c>
      <c r="H115" s="36">
        <f t="shared" si="10"/>
        <v>0</v>
      </c>
      <c r="I115" s="36">
        <f t="shared" si="6"/>
        <v>0</v>
      </c>
      <c r="J115" s="36">
        <f t="shared" si="7"/>
        <v>0</v>
      </c>
      <c r="M115" s="36">
        <f t="shared" si="8"/>
        <v>0</v>
      </c>
    </row>
    <row r="116" spans="1:13" ht="24" thickTop="1">
      <c r="A116" s="95"/>
      <c r="B116" s="96" t="s">
        <v>81</v>
      </c>
      <c r="C116" s="97"/>
      <c r="D116" s="97"/>
      <c r="E116" s="97"/>
      <c r="F116" s="98"/>
      <c r="H116" s="36">
        <f t="shared" si="10"/>
        <v>0</v>
      </c>
      <c r="I116" s="36">
        <f t="shared" si="6"/>
        <v>0</v>
      </c>
      <c r="J116" s="36">
        <f t="shared" si="7"/>
        <v>0</v>
      </c>
      <c r="M116" s="36">
        <f t="shared" si="8"/>
        <v>0</v>
      </c>
    </row>
    <row r="117" spans="1:13" ht="23.25">
      <c r="A117" s="6"/>
      <c r="B117" s="89" t="s">
        <v>82</v>
      </c>
      <c r="C117" s="8"/>
      <c r="D117" s="8"/>
      <c r="E117" s="8"/>
      <c r="F117" s="99"/>
      <c r="H117" s="36">
        <f t="shared" si="10"/>
        <v>0</v>
      </c>
      <c r="I117" s="36">
        <f t="shared" si="6"/>
        <v>0</v>
      </c>
      <c r="J117" s="36">
        <f t="shared" si="7"/>
        <v>0</v>
      </c>
      <c r="M117" s="36">
        <f t="shared" si="8"/>
        <v>0</v>
      </c>
    </row>
    <row r="118" spans="1:13" ht="23.25">
      <c r="A118" s="9">
        <v>1</v>
      </c>
      <c r="B118" s="90" t="s">
        <v>84</v>
      </c>
      <c r="C118" s="8"/>
      <c r="D118" s="8"/>
      <c r="E118" s="8"/>
      <c r="F118" s="8">
        <f>SUM(C118:E118)</f>
        <v>0</v>
      </c>
      <c r="H118" s="36">
        <f t="shared" si="10"/>
        <v>58000</v>
      </c>
      <c r="I118" s="36">
        <f t="shared" si="6"/>
        <v>0</v>
      </c>
      <c r="J118" s="36">
        <f t="shared" si="7"/>
        <v>58000</v>
      </c>
      <c r="M118" s="36">
        <f t="shared" si="8"/>
        <v>58000</v>
      </c>
    </row>
    <row r="119" spans="1:13" ht="23.25">
      <c r="A119" s="9">
        <v>2</v>
      </c>
      <c r="B119" s="90" t="s">
        <v>85</v>
      </c>
      <c r="C119" s="8"/>
      <c r="D119" s="8"/>
      <c r="E119" s="8"/>
      <c r="F119" s="8">
        <f aca="true" t="shared" si="11" ref="F119:F134">SUM(C119:E119)</f>
        <v>0</v>
      </c>
      <c r="H119" s="36">
        <f t="shared" si="10"/>
        <v>90000</v>
      </c>
      <c r="I119" s="36">
        <f t="shared" si="6"/>
        <v>0</v>
      </c>
      <c r="J119" s="36">
        <f t="shared" si="7"/>
        <v>90000</v>
      </c>
      <c r="M119" s="36">
        <f t="shared" si="8"/>
        <v>90000</v>
      </c>
    </row>
    <row r="120" spans="1:13" ht="23.25">
      <c r="A120" s="9">
        <v>3</v>
      </c>
      <c r="B120" s="90" t="s">
        <v>86</v>
      </c>
      <c r="C120" s="8"/>
      <c r="D120" s="8"/>
      <c r="E120" s="8"/>
      <c r="F120" s="8">
        <f t="shared" si="11"/>
        <v>0</v>
      </c>
      <c r="H120" s="36">
        <f t="shared" si="10"/>
        <v>166000</v>
      </c>
      <c r="I120" s="36">
        <f t="shared" si="6"/>
        <v>0</v>
      </c>
      <c r="J120" s="36">
        <f t="shared" si="7"/>
        <v>166000</v>
      </c>
      <c r="M120" s="36">
        <f t="shared" si="8"/>
        <v>166000</v>
      </c>
    </row>
    <row r="121" spans="1:13" ht="23.25">
      <c r="A121" s="9">
        <v>4</v>
      </c>
      <c r="B121" s="90" t="s">
        <v>87</v>
      </c>
      <c r="C121" s="8"/>
      <c r="D121" s="8"/>
      <c r="E121" s="8"/>
      <c r="F121" s="8">
        <f t="shared" si="11"/>
        <v>0</v>
      </c>
      <c r="H121" s="36">
        <f t="shared" si="10"/>
        <v>70000</v>
      </c>
      <c r="I121" s="36">
        <f t="shared" si="6"/>
        <v>0</v>
      </c>
      <c r="J121" s="36">
        <f t="shared" si="7"/>
        <v>70000</v>
      </c>
      <c r="M121" s="36">
        <f t="shared" si="8"/>
        <v>70000</v>
      </c>
    </row>
    <row r="122" spans="1:13" ht="23.25">
      <c r="A122" s="9">
        <v>5</v>
      </c>
      <c r="B122" s="90" t="s">
        <v>88</v>
      </c>
      <c r="C122" s="8"/>
      <c r="D122" s="8"/>
      <c r="E122" s="8"/>
      <c r="F122" s="8">
        <f t="shared" si="11"/>
        <v>0</v>
      </c>
      <c r="H122" s="36">
        <f t="shared" si="10"/>
        <v>129000</v>
      </c>
      <c r="I122" s="36">
        <f t="shared" si="6"/>
        <v>0</v>
      </c>
      <c r="J122" s="36">
        <f t="shared" si="7"/>
        <v>129000</v>
      </c>
      <c r="M122" s="36">
        <f t="shared" si="8"/>
        <v>129000</v>
      </c>
    </row>
    <row r="123" spans="1:13" ht="23.25">
      <c r="A123" s="9">
        <v>6</v>
      </c>
      <c r="B123" s="90" t="s">
        <v>89</v>
      </c>
      <c r="C123" s="8"/>
      <c r="D123" s="8"/>
      <c r="E123" s="8"/>
      <c r="F123" s="8">
        <f t="shared" si="11"/>
        <v>0</v>
      </c>
      <c r="H123" s="36">
        <f t="shared" si="10"/>
        <v>149000</v>
      </c>
      <c r="I123" s="36">
        <f t="shared" si="6"/>
        <v>0</v>
      </c>
      <c r="J123" s="36">
        <f t="shared" si="7"/>
        <v>149000</v>
      </c>
      <c r="M123" s="36">
        <f t="shared" si="8"/>
        <v>149000</v>
      </c>
    </row>
    <row r="124" spans="1:13" ht="23.25">
      <c r="A124" s="9">
        <v>7</v>
      </c>
      <c r="B124" s="90" t="s">
        <v>90</v>
      </c>
      <c r="C124" s="8"/>
      <c r="D124" s="8"/>
      <c r="E124" s="8"/>
      <c r="F124" s="8">
        <f t="shared" si="11"/>
        <v>0</v>
      </c>
      <c r="H124" s="36">
        <f t="shared" si="10"/>
        <v>58000</v>
      </c>
      <c r="I124" s="36">
        <f t="shared" si="6"/>
        <v>0</v>
      </c>
      <c r="J124" s="36">
        <f t="shared" si="7"/>
        <v>58000</v>
      </c>
      <c r="M124" s="36">
        <f t="shared" si="8"/>
        <v>58000</v>
      </c>
    </row>
    <row r="125" spans="1:13" ht="23.25">
      <c r="A125" s="9">
        <v>8</v>
      </c>
      <c r="B125" s="90" t="s">
        <v>91</v>
      </c>
      <c r="C125" s="8"/>
      <c r="D125" s="8"/>
      <c r="E125" s="8"/>
      <c r="F125" s="8">
        <f t="shared" si="11"/>
        <v>0</v>
      </c>
      <c r="H125" s="36">
        <f t="shared" si="10"/>
        <v>220000</v>
      </c>
      <c r="I125" s="36">
        <f t="shared" si="6"/>
        <v>0</v>
      </c>
      <c r="J125" s="36">
        <f t="shared" si="7"/>
        <v>220000</v>
      </c>
      <c r="M125" s="36">
        <f t="shared" si="8"/>
        <v>220000</v>
      </c>
    </row>
    <row r="126" spans="1:13" ht="23.25">
      <c r="A126" s="9">
        <v>9</v>
      </c>
      <c r="B126" s="90" t="s">
        <v>92</v>
      </c>
      <c r="C126" s="8"/>
      <c r="D126" s="8"/>
      <c r="E126" s="8"/>
      <c r="F126" s="8">
        <f t="shared" si="11"/>
        <v>0</v>
      </c>
      <c r="H126" s="36">
        <f t="shared" si="10"/>
        <v>199000</v>
      </c>
      <c r="I126" s="36">
        <f t="shared" si="6"/>
        <v>0</v>
      </c>
      <c r="J126" s="36">
        <f t="shared" si="7"/>
        <v>199000</v>
      </c>
      <c r="M126" s="36">
        <f t="shared" si="8"/>
        <v>199000</v>
      </c>
    </row>
    <row r="127" spans="1:13" ht="23.25">
      <c r="A127" s="9">
        <v>10</v>
      </c>
      <c r="B127" s="90" t="s">
        <v>93</v>
      </c>
      <c r="C127" s="8"/>
      <c r="D127" s="8"/>
      <c r="E127" s="8"/>
      <c r="F127" s="8">
        <f t="shared" si="11"/>
        <v>0</v>
      </c>
      <c r="H127" s="36">
        <f t="shared" si="10"/>
        <v>107000</v>
      </c>
      <c r="I127" s="36">
        <f t="shared" si="6"/>
        <v>0</v>
      </c>
      <c r="J127" s="36">
        <f t="shared" si="7"/>
        <v>107000</v>
      </c>
      <c r="M127" s="36">
        <f t="shared" si="8"/>
        <v>107000</v>
      </c>
    </row>
    <row r="128" spans="1:13" ht="23.25">
      <c r="A128" s="9">
        <v>11</v>
      </c>
      <c r="B128" s="90" t="s">
        <v>94</v>
      </c>
      <c r="C128" s="8"/>
      <c r="D128" s="8"/>
      <c r="E128" s="8"/>
      <c r="F128" s="8">
        <f t="shared" si="11"/>
        <v>0</v>
      </c>
      <c r="H128" s="36">
        <f t="shared" si="10"/>
        <v>123000</v>
      </c>
      <c r="I128" s="36">
        <f t="shared" si="6"/>
        <v>0</v>
      </c>
      <c r="J128" s="36">
        <f t="shared" si="7"/>
        <v>123000</v>
      </c>
      <c r="M128" s="36">
        <f t="shared" si="8"/>
        <v>123000</v>
      </c>
    </row>
    <row r="129" spans="1:13" ht="23.25">
      <c r="A129" s="9">
        <v>12</v>
      </c>
      <c r="B129" s="90" t="s">
        <v>95</v>
      </c>
      <c r="C129" s="8"/>
      <c r="D129" s="8"/>
      <c r="E129" s="8"/>
      <c r="F129" s="8">
        <f t="shared" si="11"/>
        <v>0</v>
      </c>
      <c r="H129" s="36">
        <f t="shared" si="10"/>
        <v>166000</v>
      </c>
      <c r="I129" s="36">
        <f t="shared" si="6"/>
        <v>0</v>
      </c>
      <c r="J129" s="36">
        <f t="shared" si="7"/>
        <v>166000</v>
      </c>
      <c r="M129" s="36">
        <f t="shared" si="8"/>
        <v>166000</v>
      </c>
    </row>
    <row r="130" spans="1:13" ht="23.25">
      <c r="A130" s="9">
        <v>13</v>
      </c>
      <c r="B130" s="90" t="s">
        <v>96</v>
      </c>
      <c r="C130" s="8"/>
      <c r="D130" s="8"/>
      <c r="E130" s="8"/>
      <c r="F130" s="8">
        <f t="shared" si="11"/>
        <v>0</v>
      </c>
      <c r="H130" s="36">
        <f t="shared" si="10"/>
        <v>238000</v>
      </c>
      <c r="I130" s="36">
        <f t="shared" si="6"/>
        <v>0</v>
      </c>
      <c r="J130" s="36">
        <f t="shared" si="7"/>
        <v>238000</v>
      </c>
      <c r="M130" s="36">
        <f t="shared" si="8"/>
        <v>238000</v>
      </c>
    </row>
    <row r="131" spans="1:13" ht="23.25">
      <c r="A131" s="9">
        <v>14</v>
      </c>
      <c r="B131" s="90" t="s">
        <v>97</v>
      </c>
      <c r="C131" s="8"/>
      <c r="D131" s="8"/>
      <c r="E131" s="8"/>
      <c r="F131" s="8">
        <f t="shared" si="11"/>
        <v>0</v>
      </c>
      <c r="H131" s="36">
        <f t="shared" si="10"/>
        <v>211000</v>
      </c>
      <c r="I131" s="36">
        <f t="shared" si="6"/>
        <v>0</v>
      </c>
      <c r="J131" s="36">
        <f t="shared" si="7"/>
        <v>211000</v>
      </c>
      <c r="M131" s="36">
        <f t="shared" si="8"/>
        <v>211000</v>
      </c>
    </row>
    <row r="132" spans="1:13" ht="23.25">
      <c r="A132" s="9">
        <v>15</v>
      </c>
      <c r="B132" s="90" t="s">
        <v>98</v>
      </c>
      <c r="C132" s="8"/>
      <c r="D132" s="8"/>
      <c r="E132" s="8"/>
      <c r="F132" s="8">
        <f t="shared" si="11"/>
        <v>0</v>
      </c>
      <c r="H132" s="36">
        <f t="shared" si="10"/>
        <v>189000</v>
      </c>
      <c r="I132" s="36">
        <f t="shared" si="6"/>
        <v>0</v>
      </c>
      <c r="J132" s="36">
        <f t="shared" si="7"/>
        <v>189000</v>
      </c>
      <c r="M132" s="36">
        <f t="shared" si="8"/>
        <v>189000</v>
      </c>
    </row>
    <row r="133" spans="1:13" ht="23.25">
      <c r="A133" s="9">
        <v>16</v>
      </c>
      <c r="B133" s="90" t="s">
        <v>99</v>
      </c>
      <c r="C133" s="8"/>
      <c r="D133" s="8"/>
      <c r="E133" s="8"/>
      <c r="F133" s="8">
        <f t="shared" si="11"/>
        <v>0</v>
      </c>
      <c r="H133" s="36">
        <f t="shared" si="10"/>
        <v>236000</v>
      </c>
      <c r="I133" s="36">
        <f t="shared" si="6"/>
        <v>0</v>
      </c>
      <c r="J133" s="36">
        <f t="shared" si="7"/>
        <v>236000</v>
      </c>
      <c r="M133" s="36">
        <f t="shared" si="8"/>
        <v>236000</v>
      </c>
    </row>
    <row r="134" spans="1:13" ht="23.25">
      <c r="A134" s="9">
        <v>17</v>
      </c>
      <c r="B134" s="90" t="s">
        <v>100</v>
      </c>
      <c r="C134" s="8"/>
      <c r="D134" s="8"/>
      <c r="E134" s="8"/>
      <c r="F134" s="8">
        <f t="shared" si="11"/>
        <v>0</v>
      </c>
      <c r="H134" s="36">
        <f t="shared" si="10"/>
        <v>67000</v>
      </c>
      <c r="I134" s="36">
        <f t="shared" si="6"/>
        <v>0</v>
      </c>
      <c r="J134" s="36">
        <f t="shared" si="7"/>
        <v>67000</v>
      </c>
      <c r="M134" s="36">
        <f t="shared" si="8"/>
        <v>67000</v>
      </c>
    </row>
    <row r="135" spans="1:13" ht="23.25">
      <c r="A135" s="10">
        <v>18</v>
      </c>
      <c r="B135" s="105" t="s">
        <v>112</v>
      </c>
      <c r="C135" s="106"/>
      <c r="D135" s="106"/>
      <c r="E135" s="106"/>
      <c r="F135" s="106"/>
      <c r="K135" s="36">
        <v>125000</v>
      </c>
      <c r="M135" s="36">
        <f t="shared" si="8"/>
        <v>125000</v>
      </c>
    </row>
    <row r="136" spans="1:13" ht="23.25">
      <c r="A136" s="10">
        <v>19</v>
      </c>
      <c r="B136" s="105" t="s">
        <v>113</v>
      </c>
      <c r="C136" s="106"/>
      <c r="D136" s="106"/>
      <c r="E136" s="106"/>
      <c r="F136" s="106"/>
      <c r="K136" s="36">
        <v>100000</v>
      </c>
      <c r="M136" s="36">
        <f t="shared" si="8"/>
        <v>100000</v>
      </c>
    </row>
    <row r="137" spans="1:6" ht="24" thickBot="1">
      <c r="A137" s="12"/>
      <c r="B137" s="100"/>
      <c r="C137" s="101"/>
      <c r="D137" s="101"/>
      <c r="E137" s="101"/>
      <c r="F137" s="102"/>
    </row>
    <row r="138" spans="1:6" ht="24.75" thickBot="1" thickTop="1">
      <c r="A138" s="21"/>
      <c r="B138" s="22" t="s">
        <v>5</v>
      </c>
      <c r="C138" s="23">
        <f>SUM(C133:C137)</f>
        <v>0</v>
      </c>
      <c r="D138" s="23">
        <f>SUM(D133:D137)</f>
        <v>0</v>
      </c>
      <c r="E138" s="23">
        <f>SUM(E133:E137)</f>
        <v>0</v>
      </c>
      <c r="F138" s="24">
        <f>SUM(F133:F137)</f>
        <v>0</v>
      </c>
    </row>
    <row r="139" spans="1:6" ht="23.25" thickTop="1">
      <c r="A139" s="119" t="s">
        <v>61</v>
      </c>
      <c r="B139" s="119"/>
      <c r="C139" s="119"/>
      <c r="D139" s="119"/>
      <c r="E139" s="119"/>
      <c r="F139" s="119"/>
    </row>
    <row r="140" spans="1:6" ht="23.25" customHeight="1">
      <c r="A140" s="119" t="s">
        <v>104</v>
      </c>
      <c r="B140" s="119"/>
      <c r="C140" s="119"/>
      <c r="D140" s="119"/>
      <c r="E140" s="119"/>
      <c r="F140" s="119"/>
    </row>
    <row r="141" spans="1:15" ht="23.25">
      <c r="A141" s="3" t="s">
        <v>0</v>
      </c>
      <c r="B141" s="3" t="s">
        <v>1</v>
      </c>
      <c r="C141" s="10" t="s">
        <v>33</v>
      </c>
      <c r="D141" s="10" t="s">
        <v>34</v>
      </c>
      <c r="E141" s="10" t="s">
        <v>35</v>
      </c>
      <c r="F141" s="4" t="s">
        <v>5</v>
      </c>
      <c r="J141" s="119">
        <f>แผนการใช้จ่ายเงิน!J141:O141</f>
        <v>0</v>
      </c>
      <c r="K141" s="119"/>
      <c r="L141" s="119"/>
      <c r="M141" s="119"/>
      <c r="N141" s="119"/>
      <c r="O141" s="119"/>
    </row>
    <row r="142" spans="1:6" ht="23.25">
      <c r="A142" s="17"/>
      <c r="B142" s="17"/>
      <c r="C142" s="18"/>
      <c r="D142" s="18"/>
      <c r="E142" s="18"/>
      <c r="F142" s="19" t="s">
        <v>8</v>
      </c>
    </row>
    <row r="143" spans="1:13" ht="27.75" customHeight="1">
      <c r="A143" s="5"/>
      <c r="B143" s="5" t="s">
        <v>9</v>
      </c>
      <c r="C143" s="6"/>
      <c r="D143" s="6"/>
      <c r="E143" s="6"/>
      <c r="F143" s="6"/>
      <c r="H143" s="36" t="s">
        <v>111</v>
      </c>
      <c r="I143" s="36" t="s">
        <v>107</v>
      </c>
      <c r="J143" s="36" t="s">
        <v>108</v>
      </c>
      <c r="K143" s="36" t="s">
        <v>109</v>
      </c>
      <c r="L143" s="36" t="s">
        <v>110</v>
      </c>
      <c r="M143" s="36" t="s">
        <v>108</v>
      </c>
    </row>
    <row r="144" spans="1:13" ht="23.25">
      <c r="A144" s="9">
        <v>1</v>
      </c>
      <c r="B144" s="6" t="s">
        <v>44</v>
      </c>
      <c r="C144" s="7">
        <v>6500</v>
      </c>
      <c r="D144" s="7">
        <v>6500</v>
      </c>
      <c r="E144" s="7">
        <v>6500</v>
      </c>
      <c r="F144" s="8">
        <f>SUM(C144:E144)</f>
        <v>19500</v>
      </c>
      <c r="H144" s="36">
        <f aca="true" t="shared" si="12" ref="H144:H172">M75</f>
        <v>98000</v>
      </c>
      <c r="I144" s="36">
        <f>F144</f>
        <v>19500</v>
      </c>
      <c r="J144" s="36">
        <f>H144-I144</f>
        <v>78500</v>
      </c>
      <c r="M144" s="36">
        <f>J144+K144-L144</f>
        <v>78500</v>
      </c>
    </row>
    <row r="145" spans="1:13" ht="23.25">
      <c r="A145" s="9">
        <v>2</v>
      </c>
      <c r="B145" s="6" t="s">
        <v>45</v>
      </c>
      <c r="C145" s="7"/>
      <c r="D145" s="7"/>
      <c r="E145" s="7">
        <v>10000</v>
      </c>
      <c r="F145" s="8">
        <f>SUM(C145:E145)</f>
        <v>10000</v>
      </c>
      <c r="H145" s="36">
        <f t="shared" si="12"/>
        <v>19000</v>
      </c>
      <c r="I145" s="36">
        <f aca="true" t="shared" si="13" ref="I145:I203">F145</f>
        <v>10000</v>
      </c>
      <c r="J145" s="36">
        <f aca="true" t="shared" si="14" ref="J145:J203">H145-I145</f>
        <v>9000</v>
      </c>
      <c r="M145" s="36">
        <f aca="true" t="shared" si="15" ref="M145:M205">J145+K145-L145</f>
        <v>9000</v>
      </c>
    </row>
    <row r="146" spans="1:13" ht="24" thickBot="1">
      <c r="A146" s="25"/>
      <c r="B146" s="13"/>
      <c r="C146" s="26"/>
      <c r="D146" s="26"/>
      <c r="E146" s="26"/>
      <c r="F146" s="26"/>
      <c r="H146" s="36">
        <f t="shared" si="12"/>
        <v>0</v>
      </c>
      <c r="I146" s="36">
        <f t="shared" si="13"/>
        <v>0</v>
      </c>
      <c r="J146" s="36">
        <f t="shared" si="14"/>
        <v>0</v>
      </c>
      <c r="M146" s="36">
        <f t="shared" si="15"/>
        <v>0</v>
      </c>
    </row>
    <row r="147" spans="1:13" ht="24.75" thickBot="1" thickTop="1">
      <c r="A147" s="21"/>
      <c r="B147" s="22" t="s">
        <v>5</v>
      </c>
      <c r="C147" s="23">
        <f>SUM(C144:C146)</f>
        <v>6500</v>
      </c>
      <c r="D147" s="23">
        <f>SUM(D144:D146)</f>
        <v>6500</v>
      </c>
      <c r="E147" s="23">
        <f>SUM(E144:E146)</f>
        <v>16500</v>
      </c>
      <c r="F147" s="24">
        <f>SUM(C147:E147)</f>
        <v>29500</v>
      </c>
      <c r="H147" s="36">
        <f t="shared" si="12"/>
        <v>-19500</v>
      </c>
      <c r="I147" s="36">
        <f t="shared" si="13"/>
        <v>29500</v>
      </c>
      <c r="J147" s="36">
        <f t="shared" si="14"/>
        <v>-49000</v>
      </c>
      <c r="M147" s="36">
        <f t="shared" si="15"/>
        <v>-49000</v>
      </c>
    </row>
    <row r="148" spans="1:13" ht="31.5" customHeight="1" thickTop="1">
      <c r="A148" s="15"/>
      <c r="B148" s="16" t="s">
        <v>10</v>
      </c>
      <c r="C148" s="11"/>
      <c r="D148" s="11"/>
      <c r="E148" s="11"/>
      <c r="F148" s="11"/>
      <c r="H148" s="36">
        <f t="shared" si="12"/>
        <v>0</v>
      </c>
      <c r="I148" s="36">
        <f t="shared" si="13"/>
        <v>0</v>
      </c>
      <c r="J148" s="36">
        <f t="shared" si="14"/>
        <v>0</v>
      </c>
      <c r="M148" s="36">
        <f t="shared" si="15"/>
        <v>0</v>
      </c>
    </row>
    <row r="149" spans="1:13" ht="27" customHeight="1">
      <c r="A149" s="15"/>
      <c r="B149" s="85" t="s">
        <v>28</v>
      </c>
      <c r="C149" s="11"/>
      <c r="D149" s="11"/>
      <c r="E149" s="11"/>
      <c r="F149" s="11"/>
      <c r="H149" s="36">
        <f t="shared" si="12"/>
        <v>0</v>
      </c>
      <c r="I149" s="36">
        <f t="shared" si="13"/>
        <v>0</v>
      </c>
      <c r="J149" s="36">
        <f t="shared" si="14"/>
        <v>0</v>
      </c>
      <c r="M149" s="36">
        <f t="shared" si="15"/>
        <v>0</v>
      </c>
    </row>
    <row r="150" spans="1:13" ht="23.25">
      <c r="A150" s="9">
        <v>1</v>
      </c>
      <c r="B150" s="83" t="s">
        <v>73</v>
      </c>
      <c r="C150" s="7">
        <v>18000</v>
      </c>
      <c r="D150" s="7">
        <v>18000</v>
      </c>
      <c r="E150" s="7">
        <v>18000</v>
      </c>
      <c r="F150" s="8">
        <f>SUM(C150:E150)</f>
        <v>54000</v>
      </c>
      <c r="H150" s="36">
        <f t="shared" si="12"/>
        <v>108000</v>
      </c>
      <c r="I150" s="36">
        <f t="shared" si="13"/>
        <v>54000</v>
      </c>
      <c r="J150" s="36">
        <f t="shared" si="14"/>
        <v>54000</v>
      </c>
      <c r="M150" s="36">
        <f t="shared" si="15"/>
        <v>54000</v>
      </c>
    </row>
    <row r="151" spans="1:13" ht="23.25">
      <c r="A151" s="9">
        <v>2</v>
      </c>
      <c r="B151" s="83" t="s">
        <v>72</v>
      </c>
      <c r="C151" s="20"/>
      <c r="D151" s="7">
        <v>5000</v>
      </c>
      <c r="E151" s="7"/>
      <c r="F151" s="8">
        <f>SUM(C151:E151)</f>
        <v>5000</v>
      </c>
      <c r="H151" s="36">
        <f t="shared" si="12"/>
        <v>25000</v>
      </c>
      <c r="I151" s="36">
        <f t="shared" si="13"/>
        <v>5000</v>
      </c>
      <c r="J151" s="36">
        <f t="shared" si="14"/>
        <v>20000</v>
      </c>
      <c r="M151" s="36">
        <f t="shared" si="15"/>
        <v>20000</v>
      </c>
    </row>
    <row r="152" spans="1:13" ht="23.25">
      <c r="A152" s="9">
        <v>3</v>
      </c>
      <c r="B152" s="84" t="s">
        <v>74</v>
      </c>
      <c r="C152" s="34"/>
      <c r="D152" s="7"/>
      <c r="E152" s="7">
        <v>15000</v>
      </c>
      <c r="F152" s="8">
        <f>SUM(C152:E152)</f>
        <v>15000</v>
      </c>
      <c r="H152" s="36">
        <f t="shared" si="12"/>
        <v>15000</v>
      </c>
      <c r="I152" s="36">
        <f t="shared" si="13"/>
        <v>15000</v>
      </c>
      <c r="J152" s="36">
        <f t="shared" si="14"/>
        <v>0</v>
      </c>
      <c r="M152" s="36">
        <f t="shared" si="15"/>
        <v>0</v>
      </c>
    </row>
    <row r="153" spans="1:13" ht="23.25">
      <c r="A153" s="9">
        <v>4</v>
      </c>
      <c r="B153" s="82" t="s">
        <v>77</v>
      </c>
      <c r="C153" s="34"/>
      <c r="D153" s="7"/>
      <c r="E153" s="7"/>
      <c r="F153" s="8">
        <f>SUM(C153:E153)</f>
        <v>0</v>
      </c>
      <c r="H153" s="36">
        <f t="shared" si="12"/>
        <v>15000</v>
      </c>
      <c r="I153" s="36">
        <f t="shared" si="13"/>
        <v>0</v>
      </c>
      <c r="J153" s="36">
        <f t="shared" si="14"/>
        <v>15000</v>
      </c>
      <c r="M153" s="36">
        <f t="shared" si="15"/>
        <v>15000</v>
      </c>
    </row>
    <row r="154" spans="1:13" ht="23.25">
      <c r="A154" s="9"/>
      <c r="B154" s="82"/>
      <c r="C154" s="34"/>
      <c r="D154" s="7"/>
      <c r="E154" s="7"/>
      <c r="F154" s="8"/>
      <c r="H154" s="36">
        <f t="shared" si="12"/>
        <v>0</v>
      </c>
      <c r="I154" s="36">
        <f t="shared" si="13"/>
        <v>0</v>
      </c>
      <c r="J154" s="36">
        <f t="shared" si="14"/>
        <v>0</v>
      </c>
      <c r="M154" s="36">
        <f t="shared" si="15"/>
        <v>0</v>
      </c>
    </row>
    <row r="155" spans="1:13" ht="23.25">
      <c r="A155" s="9"/>
      <c r="B155" s="86" t="s">
        <v>75</v>
      </c>
      <c r="C155" s="34"/>
      <c r="D155" s="7"/>
      <c r="E155" s="7"/>
      <c r="F155" s="8"/>
      <c r="H155" s="36">
        <f t="shared" si="12"/>
        <v>0</v>
      </c>
      <c r="I155" s="36">
        <f t="shared" si="13"/>
        <v>0</v>
      </c>
      <c r="J155" s="36">
        <f t="shared" si="14"/>
        <v>0</v>
      </c>
      <c r="M155" s="36">
        <f t="shared" si="15"/>
        <v>0</v>
      </c>
    </row>
    <row r="156" spans="1:13" ht="23.25">
      <c r="A156" s="9">
        <v>1</v>
      </c>
      <c r="B156" s="88" t="s">
        <v>78</v>
      </c>
      <c r="C156" s="34"/>
      <c r="D156" s="7">
        <v>5000</v>
      </c>
      <c r="E156" s="7">
        <v>5000</v>
      </c>
      <c r="F156" s="8">
        <f aca="true" t="shared" si="16" ref="F156:F161">SUM(C156:E156)</f>
        <v>10000</v>
      </c>
      <c r="H156" s="36">
        <f t="shared" si="12"/>
        <v>25000</v>
      </c>
      <c r="I156" s="36">
        <f t="shared" si="13"/>
        <v>10000</v>
      </c>
      <c r="J156" s="36">
        <f t="shared" si="14"/>
        <v>15000</v>
      </c>
      <c r="M156" s="36">
        <f t="shared" si="15"/>
        <v>15000</v>
      </c>
    </row>
    <row r="157" spans="1:13" ht="23.25">
      <c r="A157" s="9">
        <v>2</v>
      </c>
      <c r="B157" s="88" t="s">
        <v>79</v>
      </c>
      <c r="C157" s="34"/>
      <c r="D157" s="7"/>
      <c r="E157" s="7"/>
      <c r="F157" s="8">
        <f t="shared" si="16"/>
        <v>0</v>
      </c>
      <c r="H157" s="36">
        <f t="shared" si="12"/>
        <v>50000</v>
      </c>
      <c r="I157" s="36">
        <f t="shared" si="13"/>
        <v>0</v>
      </c>
      <c r="J157" s="36">
        <f t="shared" si="14"/>
        <v>50000</v>
      </c>
      <c r="M157" s="36">
        <f t="shared" si="15"/>
        <v>50000</v>
      </c>
    </row>
    <row r="158" spans="1:13" ht="23.25">
      <c r="A158" s="9"/>
      <c r="B158" s="88"/>
      <c r="C158" s="34"/>
      <c r="D158" s="7"/>
      <c r="E158" s="7"/>
      <c r="F158" s="8">
        <f t="shared" si="16"/>
        <v>0</v>
      </c>
      <c r="H158" s="36">
        <f t="shared" si="12"/>
        <v>0</v>
      </c>
      <c r="I158" s="36">
        <f t="shared" si="13"/>
        <v>0</v>
      </c>
      <c r="J158" s="36">
        <f t="shared" si="14"/>
        <v>0</v>
      </c>
      <c r="M158" s="36">
        <f t="shared" si="15"/>
        <v>0</v>
      </c>
    </row>
    <row r="159" spans="1:13" ht="23.25">
      <c r="A159" s="9"/>
      <c r="B159" s="89" t="s">
        <v>76</v>
      </c>
      <c r="C159" s="34"/>
      <c r="D159" s="7"/>
      <c r="E159" s="7"/>
      <c r="F159" s="8">
        <f t="shared" si="16"/>
        <v>0</v>
      </c>
      <c r="H159" s="36">
        <f t="shared" si="12"/>
        <v>0</v>
      </c>
      <c r="I159" s="36">
        <f t="shared" si="13"/>
        <v>0</v>
      </c>
      <c r="J159" s="36">
        <f t="shared" si="14"/>
        <v>0</v>
      </c>
      <c r="M159" s="36">
        <f t="shared" si="15"/>
        <v>0</v>
      </c>
    </row>
    <row r="160" spans="1:13" ht="23.25">
      <c r="A160" s="9"/>
      <c r="B160" s="90" t="s">
        <v>83</v>
      </c>
      <c r="C160" s="34"/>
      <c r="D160" s="7"/>
      <c r="E160" s="7">
        <v>10000</v>
      </c>
      <c r="F160" s="8">
        <f t="shared" si="16"/>
        <v>10000</v>
      </c>
      <c r="H160" s="36">
        <f t="shared" si="12"/>
        <v>20000</v>
      </c>
      <c r="I160" s="36">
        <f>F160</f>
        <v>10000</v>
      </c>
      <c r="J160" s="36">
        <f t="shared" si="14"/>
        <v>10000</v>
      </c>
      <c r="K160" s="36">
        <v>100000</v>
      </c>
      <c r="M160" s="36">
        <f t="shared" si="15"/>
        <v>110000</v>
      </c>
    </row>
    <row r="161" spans="1:13" ht="24" thickBot="1">
      <c r="A161" s="9"/>
      <c r="B161" s="88"/>
      <c r="C161" s="34"/>
      <c r="D161" s="7"/>
      <c r="E161" s="7"/>
      <c r="F161" s="8">
        <f t="shared" si="16"/>
        <v>0</v>
      </c>
      <c r="H161" s="36">
        <f t="shared" si="12"/>
        <v>0</v>
      </c>
      <c r="I161" s="36">
        <f t="shared" si="13"/>
        <v>0</v>
      </c>
      <c r="J161" s="36">
        <f t="shared" si="14"/>
        <v>0</v>
      </c>
      <c r="M161" s="36">
        <f t="shared" si="15"/>
        <v>0</v>
      </c>
    </row>
    <row r="162" spans="1:13" ht="24.75" thickBot="1" thickTop="1">
      <c r="A162" s="21"/>
      <c r="B162" s="22" t="s">
        <v>5</v>
      </c>
      <c r="C162" s="23">
        <f>SUM(C150:C161)</f>
        <v>18000</v>
      </c>
      <c r="D162" s="23">
        <f>SUM(D150:D161)</f>
        <v>28000</v>
      </c>
      <c r="E162" s="23">
        <f>SUM(E150:E161)</f>
        <v>48000</v>
      </c>
      <c r="F162" s="24">
        <f>SUM(F150:F161)</f>
        <v>94000</v>
      </c>
      <c r="H162" s="36">
        <f t="shared" si="12"/>
        <v>-129000</v>
      </c>
      <c r="I162" s="36">
        <f t="shared" si="13"/>
        <v>94000</v>
      </c>
      <c r="J162" s="36">
        <f t="shared" si="14"/>
        <v>-223000</v>
      </c>
      <c r="M162" s="36">
        <f t="shared" si="15"/>
        <v>-223000</v>
      </c>
    </row>
    <row r="163" spans="1:13" ht="36" customHeight="1" thickTop="1">
      <c r="A163" s="5"/>
      <c r="B163" s="5" t="s">
        <v>11</v>
      </c>
      <c r="C163" s="6"/>
      <c r="D163" s="6"/>
      <c r="E163" s="6"/>
      <c r="F163" s="6"/>
      <c r="H163" s="36">
        <f t="shared" si="12"/>
        <v>0</v>
      </c>
      <c r="I163" s="36">
        <f t="shared" si="13"/>
        <v>0</v>
      </c>
      <c r="J163" s="36">
        <f t="shared" si="14"/>
        <v>0</v>
      </c>
      <c r="M163" s="36">
        <f t="shared" si="15"/>
        <v>0</v>
      </c>
    </row>
    <row r="164" spans="1:13" ht="23.25">
      <c r="A164" s="9">
        <v>1</v>
      </c>
      <c r="B164" s="6" t="s">
        <v>12</v>
      </c>
      <c r="C164" s="28"/>
      <c r="D164" s="28"/>
      <c r="E164" s="28"/>
      <c r="F164" s="8">
        <f aca="true" t="shared" si="17" ref="F164:F170">SUM(C164:E164)</f>
        <v>0</v>
      </c>
      <c r="H164" s="36">
        <f t="shared" si="12"/>
        <v>15000</v>
      </c>
      <c r="I164" s="36">
        <f t="shared" si="13"/>
        <v>0</v>
      </c>
      <c r="J164" s="36">
        <f t="shared" si="14"/>
        <v>15000</v>
      </c>
      <c r="M164" s="36">
        <f t="shared" si="15"/>
        <v>15000</v>
      </c>
    </row>
    <row r="165" spans="1:13" ht="23.25">
      <c r="A165" s="9">
        <v>2</v>
      </c>
      <c r="B165" s="6" t="s">
        <v>60</v>
      </c>
      <c r="C165" s="28">
        <v>50000</v>
      </c>
      <c r="D165" s="28">
        <v>50000</v>
      </c>
      <c r="E165" s="28"/>
      <c r="F165" s="8">
        <f t="shared" si="17"/>
        <v>100000</v>
      </c>
      <c r="H165" s="36">
        <f t="shared" si="12"/>
        <v>114790</v>
      </c>
      <c r="I165" s="36">
        <f t="shared" si="13"/>
        <v>100000</v>
      </c>
      <c r="J165" s="36">
        <f t="shared" si="14"/>
        <v>14790</v>
      </c>
      <c r="K165" s="36">
        <v>100000</v>
      </c>
      <c r="M165" s="36">
        <f t="shared" si="15"/>
        <v>114790</v>
      </c>
    </row>
    <row r="166" spans="1:13" ht="23.25">
      <c r="A166" s="9">
        <v>3</v>
      </c>
      <c r="B166" s="6" t="s">
        <v>47</v>
      </c>
      <c r="C166" s="28"/>
      <c r="D166" s="28">
        <v>10000</v>
      </c>
      <c r="E166" s="28"/>
      <c r="F166" s="8">
        <f t="shared" si="17"/>
        <v>10000</v>
      </c>
      <c r="H166" s="36">
        <f t="shared" si="12"/>
        <v>50000</v>
      </c>
      <c r="I166" s="36">
        <f t="shared" si="13"/>
        <v>10000</v>
      </c>
      <c r="J166" s="36">
        <f t="shared" si="14"/>
        <v>40000</v>
      </c>
      <c r="M166" s="36">
        <f t="shared" si="15"/>
        <v>40000</v>
      </c>
    </row>
    <row r="167" spans="1:13" ht="23.25">
      <c r="A167" s="9">
        <v>4</v>
      </c>
      <c r="B167" s="6" t="s">
        <v>48</v>
      </c>
      <c r="C167" s="28"/>
      <c r="D167" s="28">
        <v>20000</v>
      </c>
      <c r="E167" s="28"/>
      <c r="F167" s="8">
        <f t="shared" si="17"/>
        <v>20000</v>
      </c>
      <c r="H167" s="36">
        <f t="shared" si="12"/>
        <v>100000</v>
      </c>
      <c r="I167" s="36">
        <f t="shared" si="13"/>
        <v>20000</v>
      </c>
      <c r="J167" s="36">
        <f t="shared" si="14"/>
        <v>80000</v>
      </c>
      <c r="M167" s="36">
        <f t="shared" si="15"/>
        <v>80000</v>
      </c>
    </row>
    <row r="168" spans="1:13" ht="23.25">
      <c r="A168" s="9">
        <v>5</v>
      </c>
      <c r="B168" s="6" t="s">
        <v>48</v>
      </c>
      <c r="C168" s="28">
        <v>8000</v>
      </c>
      <c r="D168" s="28">
        <v>8000</v>
      </c>
      <c r="E168" s="28">
        <v>8000</v>
      </c>
      <c r="F168" s="8">
        <f t="shared" si="17"/>
        <v>24000</v>
      </c>
      <c r="H168" s="36">
        <f t="shared" si="12"/>
        <v>35000</v>
      </c>
      <c r="I168" s="36">
        <f t="shared" si="13"/>
        <v>24000</v>
      </c>
      <c r="J168" s="36">
        <f t="shared" si="14"/>
        <v>11000</v>
      </c>
      <c r="K168" s="36">
        <v>40000</v>
      </c>
      <c r="M168" s="36">
        <f t="shared" si="15"/>
        <v>51000</v>
      </c>
    </row>
    <row r="169" spans="1:13" ht="23.25">
      <c r="A169" s="9">
        <v>6</v>
      </c>
      <c r="B169" s="6" t="s">
        <v>46</v>
      </c>
      <c r="C169" s="28"/>
      <c r="D169" s="28">
        <v>7000</v>
      </c>
      <c r="E169" s="28"/>
      <c r="F169" s="8">
        <f t="shared" si="17"/>
        <v>7000</v>
      </c>
      <c r="H169" s="36">
        <f t="shared" si="12"/>
        <v>13000</v>
      </c>
      <c r="I169" s="36">
        <f t="shared" si="13"/>
        <v>7000</v>
      </c>
      <c r="J169" s="36">
        <f t="shared" si="14"/>
        <v>6000</v>
      </c>
      <c r="M169" s="36">
        <f t="shared" si="15"/>
        <v>6000</v>
      </c>
    </row>
    <row r="170" spans="1:13" ht="23.25">
      <c r="A170" s="9">
        <v>7</v>
      </c>
      <c r="B170" t="s">
        <v>59</v>
      </c>
      <c r="C170" s="28"/>
      <c r="D170" s="28"/>
      <c r="E170" s="28">
        <v>50000</v>
      </c>
      <c r="F170" s="8">
        <f t="shared" si="17"/>
        <v>50000</v>
      </c>
      <c r="H170" s="36">
        <f t="shared" si="12"/>
        <v>125000</v>
      </c>
      <c r="I170" s="36">
        <f t="shared" si="13"/>
        <v>50000</v>
      </c>
      <c r="J170" s="36">
        <f t="shared" si="14"/>
        <v>75000</v>
      </c>
      <c r="M170" s="36">
        <f t="shared" si="15"/>
        <v>75000</v>
      </c>
    </row>
    <row r="171" spans="1:13" ht="23.25">
      <c r="A171" s="9">
        <v>8</v>
      </c>
      <c r="B171" s="6" t="s">
        <v>114</v>
      </c>
      <c r="C171" s="20"/>
      <c r="D171" s="20"/>
      <c r="E171" s="20"/>
      <c r="F171" s="8"/>
      <c r="H171" s="36">
        <f t="shared" si="12"/>
        <v>0</v>
      </c>
      <c r="I171" s="36">
        <f t="shared" si="13"/>
        <v>0</v>
      </c>
      <c r="J171" s="36">
        <f t="shared" si="14"/>
        <v>0</v>
      </c>
      <c r="K171" s="36">
        <v>50000</v>
      </c>
      <c r="M171" s="36">
        <f t="shared" si="15"/>
        <v>50000</v>
      </c>
    </row>
    <row r="172" spans="1:13" ht="24" thickBot="1">
      <c r="A172" s="13"/>
      <c r="B172" s="29" t="s">
        <v>5</v>
      </c>
      <c r="C172" s="14">
        <f>SUM(C164:C171)</f>
        <v>58000</v>
      </c>
      <c r="D172" s="14">
        <f>SUM(D164:D171)</f>
        <v>95000</v>
      </c>
      <c r="E172" s="14">
        <f>SUM(E164:E171)</f>
        <v>58000</v>
      </c>
      <c r="F172" s="30">
        <f>SUM(C172:E172)</f>
        <v>211000</v>
      </c>
      <c r="H172" s="36">
        <f t="shared" si="12"/>
        <v>-207000</v>
      </c>
      <c r="I172" s="36">
        <f t="shared" si="13"/>
        <v>211000</v>
      </c>
      <c r="J172" s="36">
        <f t="shared" si="14"/>
        <v>-418000</v>
      </c>
      <c r="M172" s="36">
        <f t="shared" si="15"/>
        <v>-418000</v>
      </c>
    </row>
    <row r="173" spans="1:6" ht="24" thickTop="1">
      <c r="A173" s="3" t="s">
        <v>0</v>
      </c>
      <c r="B173" s="3" t="s">
        <v>1</v>
      </c>
      <c r="C173" s="10" t="s">
        <v>33</v>
      </c>
      <c r="D173" s="10" t="s">
        <v>34</v>
      </c>
      <c r="E173" s="10" t="s">
        <v>35</v>
      </c>
      <c r="F173" s="4" t="s">
        <v>5</v>
      </c>
    </row>
    <row r="174" spans="1:6" ht="23.25">
      <c r="A174" s="107"/>
      <c r="B174" s="107"/>
      <c r="C174" s="15"/>
      <c r="D174" s="15"/>
      <c r="E174" s="15"/>
      <c r="F174" s="108" t="s">
        <v>8</v>
      </c>
    </row>
    <row r="175" spans="1:13" ht="31.5" customHeight="1">
      <c r="A175" s="15"/>
      <c r="B175" s="16" t="s">
        <v>50</v>
      </c>
      <c r="C175" s="11"/>
      <c r="D175" s="11"/>
      <c r="E175" s="11"/>
      <c r="F175" s="11"/>
      <c r="H175" s="36">
        <f aca="true" t="shared" si="18" ref="H175:H203">M106</f>
        <v>0</v>
      </c>
      <c r="I175" s="36">
        <f t="shared" si="13"/>
        <v>0</v>
      </c>
      <c r="J175" s="36">
        <f t="shared" si="14"/>
        <v>0</v>
      </c>
      <c r="M175" s="36">
        <f t="shared" si="15"/>
        <v>0</v>
      </c>
    </row>
    <row r="176" spans="1:13" ht="23.25">
      <c r="A176" s="9">
        <v>1</v>
      </c>
      <c r="B176" s="6" t="s">
        <v>49</v>
      </c>
      <c r="C176" s="7">
        <v>10000</v>
      </c>
      <c r="D176" s="7">
        <v>10000</v>
      </c>
      <c r="E176" s="7">
        <v>10000</v>
      </c>
      <c r="F176" s="8">
        <f>SUM(C176:E176)</f>
        <v>30000</v>
      </c>
      <c r="H176" s="36">
        <f t="shared" si="18"/>
        <v>31000</v>
      </c>
      <c r="I176" s="36">
        <f t="shared" si="13"/>
        <v>30000</v>
      </c>
      <c r="J176" s="36">
        <f t="shared" si="14"/>
        <v>1000</v>
      </c>
      <c r="M176" s="36">
        <f t="shared" si="15"/>
        <v>1000</v>
      </c>
    </row>
    <row r="177" spans="1:13" ht="23.25">
      <c r="A177" s="9"/>
      <c r="B177" s="6"/>
      <c r="C177" s="34"/>
      <c r="D177" s="7"/>
      <c r="E177" s="7"/>
      <c r="F177" s="8"/>
      <c r="H177" s="36">
        <f t="shared" si="18"/>
        <v>0</v>
      </c>
      <c r="I177" s="36">
        <f t="shared" si="13"/>
        <v>0</v>
      </c>
      <c r="J177" s="36">
        <f t="shared" si="14"/>
        <v>0</v>
      </c>
      <c r="M177" s="36">
        <f t="shared" si="15"/>
        <v>0</v>
      </c>
    </row>
    <row r="178" spans="1:13" ht="24" thickBot="1">
      <c r="A178" s="9"/>
      <c r="B178" s="6"/>
      <c r="C178" s="34"/>
      <c r="D178" s="7"/>
      <c r="E178" s="7"/>
      <c r="F178" s="8">
        <f>SUM(C178:E178)</f>
        <v>0</v>
      </c>
      <c r="H178" s="36">
        <f t="shared" si="18"/>
        <v>0</v>
      </c>
      <c r="I178" s="36">
        <f t="shared" si="13"/>
        <v>0</v>
      </c>
      <c r="J178" s="36">
        <f t="shared" si="14"/>
        <v>0</v>
      </c>
      <c r="M178" s="36">
        <f t="shared" si="15"/>
        <v>0</v>
      </c>
    </row>
    <row r="179" spans="1:13" ht="24.75" thickBot="1" thickTop="1">
      <c r="A179" s="21"/>
      <c r="B179" s="22" t="s">
        <v>5</v>
      </c>
      <c r="C179" s="23">
        <f>SUM(C176:C178)</f>
        <v>10000</v>
      </c>
      <c r="D179" s="23">
        <f>SUM(D176:D178)</f>
        <v>10000</v>
      </c>
      <c r="E179" s="23">
        <f>SUM(E176:E178)</f>
        <v>10000</v>
      </c>
      <c r="F179" s="24">
        <f>SUM(F176:F178)</f>
        <v>30000</v>
      </c>
      <c r="H179" s="36">
        <f t="shared" si="18"/>
        <v>-69000</v>
      </c>
      <c r="I179" s="36">
        <f t="shared" si="13"/>
        <v>30000</v>
      </c>
      <c r="J179" s="36">
        <f t="shared" si="14"/>
        <v>-99000</v>
      </c>
      <c r="M179" s="36">
        <f t="shared" si="15"/>
        <v>-99000</v>
      </c>
    </row>
    <row r="180" spans="1:13" ht="24" thickTop="1">
      <c r="A180" s="95"/>
      <c r="B180" s="96" t="s">
        <v>80</v>
      </c>
      <c r="C180" s="97"/>
      <c r="D180" s="97"/>
      <c r="E180" s="97"/>
      <c r="F180" s="98"/>
      <c r="H180" s="36">
        <f t="shared" si="18"/>
        <v>0</v>
      </c>
      <c r="I180" s="36">
        <f t="shared" si="13"/>
        <v>0</v>
      </c>
      <c r="J180" s="36">
        <f t="shared" si="14"/>
        <v>0</v>
      </c>
      <c r="M180" s="36">
        <f t="shared" si="15"/>
        <v>0</v>
      </c>
    </row>
    <row r="181" spans="1:13" ht="23.25">
      <c r="A181" s="9">
        <v>1</v>
      </c>
      <c r="B181" s="90" t="s">
        <v>101</v>
      </c>
      <c r="C181" s="8"/>
      <c r="D181" s="8"/>
      <c r="E181" s="8"/>
      <c r="F181" s="99"/>
      <c r="H181" s="36">
        <f t="shared" si="18"/>
        <v>0</v>
      </c>
      <c r="I181" s="36">
        <f t="shared" si="13"/>
        <v>0</v>
      </c>
      <c r="J181" s="36">
        <f t="shared" si="14"/>
        <v>0</v>
      </c>
      <c r="M181" s="36">
        <f t="shared" si="15"/>
        <v>0</v>
      </c>
    </row>
    <row r="182" spans="1:13" ht="23.25">
      <c r="A182" s="9">
        <v>2</v>
      </c>
      <c r="B182" s="90" t="s">
        <v>102</v>
      </c>
      <c r="C182" s="8"/>
      <c r="D182" s="8"/>
      <c r="E182" s="8"/>
      <c r="F182" s="99"/>
      <c r="H182" s="36">
        <f t="shared" si="18"/>
        <v>12000</v>
      </c>
      <c r="I182" s="36">
        <f t="shared" si="13"/>
        <v>0</v>
      </c>
      <c r="J182" s="36">
        <f t="shared" si="14"/>
        <v>12000</v>
      </c>
      <c r="M182" s="36">
        <f t="shared" si="15"/>
        <v>12000</v>
      </c>
    </row>
    <row r="183" spans="1:13" ht="24" thickBot="1">
      <c r="A183" s="12"/>
      <c r="B183" s="100"/>
      <c r="C183" s="101"/>
      <c r="D183" s="101"/>
      <c r="E183" s="101"/>
      <c r="F183" s="102"/>
      <c r="H183" s="36">
        <f t="shared" si="18"/>
        <v>0</v>
      </c>
      <c r="I183" s="36">
        <f t="shared" si="13"/>
        <v>0</v>
      </c>
      <c r="J183" s="36">
        <f t="shared" si="14"/>
        <v>0</v>
      </c>
      <c r="M183" s="36">
        <f t="shared" si="15"/>
        <v>0</v>
      </c>
    </row>
    <row r="184" spans="1:13" ht="24.75" thickBot="1" thickTop="1">
      <c r="A184" s="21"/>
      <c r="B184" s="22" t="s">
        <v>5</v>
      </c>
      <c r="C184" s="23">
        <f>C181+C182</f>
        <v>0</v>
      </c>
      <c r="D184" s="23">
        <f>D181+D182</f>
        <v>0</v>
      </c>
      <c r="E184" s="23">
        <f>E181+E182</f>
        <v>0</v>
      </c>
      <c r="F184" s="23">
        <f>F181+F182</f>
        <v>0</v>
      </c>
      <c r="H184" s="36">
        <f t="shared" si="18"/>
        <v>0</v>
      </c>
      <c r="I184" s="36">
        <f t="shared" si="13"/>
        <v>0</v>
      </c>
      <c r="J184" s="36">
        <f t="shared" si="14"/>
        <v>0</v>
      </c>
      <c r="M184" s="36">
        <f t="shared" si="15"/>
        <v>0</v>
      </c>
    </row>
    <row r="185" spans="1:13" ht="24" thickTop="1">
      <c r="A185" s="95"/>
      <c r="B185" s="96" t="s">
        <v>81</v>
      </c>
      <c r="C185" s="97"/>
      <c r="D185" s="97"/>
      <c r="E185" s="97"/>
      <c r="F185" s="98"/>
      <c r="H185" s="36">
        <f t="shared" si="18"/>
        <v>0</v>
      </c>
      <c r="I185" s="36">
        <f t="shared" si="13"/>
        <v>0</v>
      </c>
      <c r="J185" s="36">
        <f t="shared" si="14"/>
        <v>0</v>
      </c>
      <c r="M185" s="36">
        <f t="shared" si="15"/>
        <v>0</v>
      </c>
    </row>
    <row r="186" spans="1:13" ht="23.25">
      <c r="A186" s="6"/>
      <c r="B186" s="89" t="s">
        <v>82</v>
      </c>
      <c r="C186" s="8"/>
      <c r="D186" s="8"/>
      <c r="E186" s="8"/>
      <c r="F186" s="99"/>
      <c r="H186" s="36">
        <f t="shared" si="18"/>
        <v>0</v>
      </c>
      <c r="I186" s="36">
        <f t="shared" si="13"/>
        <v>0</v>
      </c>
      <c r="J186" s="36">
        <f t="shared" si="14"/>
        <v>0</v>
      </c>
      <c r="M186" s="36">
        <f t="shared" si="15"/>
        <v>0</v>
      </c>
    </row>
    <row r="187" spans="1:13" ht="23.25">
      <c r="A187" s="9">
        <v>1</v>
      </c>
      <c r="B187" s="90" t="s">
        <v>84</v>
      </c>
      <c r="C187" s="8"/>
      <c r="D187" s="8"/>
      <c r="E187" s="8"/>
      <c r="F187" s="8">
        <f>SUM(C187:E187)</f>
        <v>0</v>
      </c>
      <c r="H187" s="36">
        <f t="shared" si="18"/>
        <v>58000</v>
      </c>
      <c r="I187" s="36">
        <f t="shared" si="13"/>
        <v>0</v>
      </c>
      <c r="J187" s="36">
        <f t="shared" si="14"/>
        <v>58000</v>
      </c>
      <c r="M187" s="36">
        <f t="shared" si="15"/>
        <v>58000</v>
      </c>
    </row>
    <row r="188" spans="1:13" ht="23.25">
      <c r="A188" s="9">
        <v>2</v>
      </c>
      <c r="B188" s="90" t="s">
        <v>85</v>
      </c>
      <c r="C188" s="8"/>
      <c r="D188" s="8"/>
      <c r="E188" s="8"/>
      <c r="F188" s="8">
        <f aca="true" t="shared" si="19" ref="F188:F203">SUM(C188:E188)</f>
        <v>0</v>
      </c>
      <c r="H188" s="36">
        <f t="shared" si="18"/>
        <v>90000</v>
      </c>
      <c r="I188" s="36">
        <f t="shared" si="13"/>
        <v>0</v>
      </c>
      <c r="J188" s="36">
        <f t="shared" si="14"/>
        <v>90000</v>
      </c>
      <c r="M188" s="36">
        <f t="shared" si="15"/>
        <v>90000</v>
      </c>
    </row>
    <row r="189" spans="1:13" ht="23.25">
      <c r="A189" s="9">
        <v>3</v>
      </c>
      <c r="B189" s="90" t="s">
        <v>86</v>
      </c>
      <c r="C189" s="8"/>
      <c r="D189" s="8"/>
      <c r="E189" s="8"/>
      <c r="F189" s="8">
        <f t="shared" si="19"/>
        <v>0</v>
      </c>
      <c r="H189" s="36">
        <f t="shared" si="18"/>
        <v>166000</v>
      </c>
      <c r="I189" s="36">
        <f t="shared" si="13"/>
        <v>0</v>
      </c>
      <c r="J189" s="36">
        <f t="shared" si="14"/>
        <v>166000</v>
      </c>
      <c r="M189" s="36">
        <f t="shared" si="15"/>
        <v>166000</v>
      </c>
    </row>
    <row r="190" spans="1:13" ht="23.25">
      <c r="A190" s="9">
        <v>4</v>
      </c>
      <c r="B190" s="90" t="s">
        <v>87</v>
      </c>
      <c r="C190" s="8"/>
      <c r="D190" s="8"/>
      <c r="E190" s="8"/>
      <c r="F190" s="8">
        <f t="shared" si="19"/>
        <v>0</v>
      </c>
      <c r="H190" s="36">
        <f t="shared" si="18"/>
        <v>70000</v>
      </c>
      <c r="I190" s="36">
        <f t="shared" si="13"/>
        <v>0</v>
      </c>
      <c r="J190" s="36">
        <f t="shared" si="14"/>
        <v>70000</v>
      </c>
      <c r="M190" s="36">
        <f t="shared" si="15"/>
        <v>70000</v>
      </c>
    </row>
    <row r="191" spans="1:13" ht="23.25">
      <c r="A191" s="9">
        <v>5</v>
      </c>
      <c r="B191" s="90" t="s">
        <v>88</v>
      </c>
      <c r="C191" s="8"/>
      <c r="D191" s="8"/>
      <c r="E191" s="8"/>
      <c r="F191" s="8">
        <f t="shared" si="19"/>
        <v>0</v>
      </c>
      <c r="H191" s="36">
        <f t="shared" si="18"/>
        <v>129000</v>
      </c>
      <c r="I191" s="36">
        <f t="shared" si="13"/>
        <v>0</v>
      </c>
      <c r="J191" s="36">
        <f t="shared" si="14"/>
        <v>129000</v>
      </c>
      <c r="M191" s="36">
        <f t="shared" si="15"/>
        <v>129000</v>
      </c>
    </row>
    <row r="192" spans="1:13" ht="23.25">
      <c r="A192" s="9">
        <v>6</v>
      </c>
      <c r="B192" s="90" t="s">
        <v>89</v>
      </c>
      <c r="C192" s="8"/>
      <c r="D192" s="8"/>
      <c r="E192" s="8"/>
      <c r="F192" s="8">
        <f t="shared" si="19"/>
        <v>0</v>
      </c>
      <c r="H192" s="36">
        <f t="shared" si="18"/>
        <v>149000</v>
      </c>
      <c r="I192" s="36">
        <f t="shared" si="13"/>
        <v>0</v>
      </c>
      <c r="J192" s="36">
        <f t="shared" si="14"/>
        <v>149000</v>
      </c>
      <c r="M192" s="36">
        <f t="shared" si="15"/>
        <v>149000</v>
      </c>
    </row>
    <row r="193" spans="1:13" ht="23.25">
      <c r="A193" s="9">
        <v>7</v>
      </c>
      <c r="B193" s="90" t="s">
        <v>90</v>
      </c>
      <c r="C193" s="8"/>
      <c r="D193" s="8"/>
      <c r="E193" s="8">
        <v>58000</v>
      </c>
      <c r="F193" s="8">
        <f t="shared" si="19"/>
        <v>58000</v>
      </c>
      <c r="H193" s="36">
        <f t="shared" si="18"/>
        <v>58000</v>
      </c>
      <c r="I193" s="36">
        <f t="shared" si="13"/>
        <v>58000</v>
      </c>
      <c r="J193" s="36">
        <f t="shared" si="14"/>
        <v>0</v>
      </c>
      <c r="M193" s="36">
        <f t="shared" si="15"/>
        <v>0</v>
      </c>
    </row>
    <row r="194" spans="1:13" ht="23.25">
      <c r="A194" s="9">
        <v>8</v>
      </c>
      <c r="B194" s="90" t="s">
        <v>91</v>
      </c>
      <c r="C194" s="8"/>
      <c r="D194" s="8"/>
      <c r="E194" s="8"/>
      <c r="F194" s="8">
        <f t="shared" si="19"/>
        <v>0</v>
      </c>
      <c r="H194" s="36">
        <f t="shared" si="18"/>
        <v>220000</v>
      </c>
      <c r="I194" s="36">
        <f t="shared" si="13"/>
        <v>0</v>
      </c>
      <c r="J194" s="36">
        <f t="shared" si="14"/>
        <v>220000</v>
      </c>
      <c r="M194" s="36">
        <f t="shared" si="15"/>
        <v>220000</v>
      </c>
    </row>
    <row r="195" spans="1:13" ht="23.25">
      <c r="A195" s="9">
        <v>9</v>
      </c>
      <c r="B195" s="90" t="s">
        <v>92</v>
      </c>
      <c r="C195" s="8"/>
      <c r="D195" s="8"/>
      <c r="E195" s="8">
        <v>199000</v>
      </c>
      <c r="F195" s="8">
        <f t="shared" si="19"/>
        <v>199000</v>
      </c>
      <c r="H195" s="36">
        <f t="shared" si="18"/>
        <v>199000</v>
      </c>
      <c r="I195" s="36">
        <f t="shared" si="13"/>
        <v>199000</v>
      </c>
      <c r="J195" s="36">
        <f t="shared" si="14"/>
        <v>0</v>
      </c>
      <c r="M195" s="36">
        <f t="shared" si="15"/>
        <v>0</v>
      </c>
    </row>
    <row r="196" spans="1:13" ht="23.25">
      <c r="A196" s="9">
        <v>10</v>
      </c>
      <c r="B196" s="90" t="s">
        <v>93</v>
      </c>
      <c r="C196" s="8"/>
      <c r="D196" s="8"/>
      <c r="E196" s="8"/>
      <c r="F196" s="8">
        <f t="shared" si="19"/>
        <v>0</v>
      </c>
      <c r="H196" s="36">
        <f t="shared" si="18"/>
        <v>107000</v>
      </c>
      <c r="I196" s="36">
        <f t="shared" si="13"/>
        <v>0</v>
      </c>
      <c r="J196" s="36">
        <f t="shared" si="14"/>
        <v>107000</v>
      </c>
      <c r="M196" s="36">
        <f t="shared" si="15"/>
        <v>107000</v>
      </c>
    </row>
    <row r="197" spans="1:13" ht="23.25">
      <c r="A197" s="9">
        <v>11</v>
      </c>
      <c r="B197" s="90" t="s">
        <v>94</v>
      </c>
      <c r="C197" s="8"/>
      <c r="D197" s="8"/>
      <c r="E197" s="8"/>
      <c r="F197" s="8">
        <f t="shared" si="19"/>
        <v>0</v>
      </c>
      <c r="H197" s="36">
        <f t="shared" si="18"/>
        <v>123000</v>
      </c>
      <c r="I197" s="36">
        <f t="shared" si="13"/>
        <v>0</v>
      </c>
      <c r="J197" s="36">
        <f t="shared" si="14"/>
        <v>123000</v>
      </c>
      <c r="M197" s="36">
        <f t="shared" si="15"/>
        <v>123000</v>
      </c>
    </row>
    <row r="198" spans="1:13" ht="23.25">
      <c r="A198" s="9">
        <v>12</v>
      </c>
      <c r="B198" s="90" t="s">
        <v>95</v>
      </c>
      <c r="C198" s="8"/>
      <c r="D198" s="8"/>
      <c r="E198" s="8">
        <v>166000</v>
      </c>
      <c r="F198" s="8">
        <f t="shared" si="19"/>
        <v>166000</v>
      </c>
      <c r="H198" s="36">
        <f t="shared" si="18"/>
        <v>166000</v>
      </c>
      <c r="I198" s="36">
        <f t="shared" si="13"/>
        <v>166000</v>
      </c>
      <c r="J198" s="36">
        <f t="shared" si="14"/>
        <v>0</v>
      </c>
      <c r="M198" s="36">
        <f t="shared" si="15"/>
        <v>0</v>
      </c>
    </row>
    <row r="199" spans="1:13" ht="23.25">
      <c r="A199" s="9">
        <v>13</v>
      </c>
      <c r="B199" s="90" t="s">
        <v>96</v>
      </c>
      <c r="C199" s="8"/>
      <c r="D199" s="8"/>
      <c r="E199" s="8">
        <v>238000</v>
      </c>
      <c r="F199" s="8">
        <f t="shared" si="19"/>
        <v>238000</v>
      </c>
      <c r="H199" s="36">
        <f t="shared" si="18"/>
        <v>238000</v>
      </c>
      <c r="I199" s="36">
        <f t="shared" si="13"/>
        <v>238000</v>
      </c>
      <c r="J199" s="36">
        <f t="shared" si="14"/>
        <v>0</v>
      </c>
      <c r="M199" s="36">
        <f t="shared" si="15"/>
        <v>0</v>
      </c>
    </row>
    <row r="200" spans="1:13" ht="23.25">
      <c r="A200" s="9">
        <v>14</v>
      </c>
      <c r="B200" s="90" t="s">
        <v>97</v>
      </c>
      <c r="C200" s="8"/>
      <c r="D200" s="8"/>
      <c r="E200" s="8"/>
      <c r="F200" s="8">
        <f t="shared" si="19"/>
        <v>0</v>
      </c>
      <c r="H200" s="36">
        <f t="shared" si="18"/>
        <v>211000</v>
      </c>
      <c r="I200" s="36">
        <f t="shared" si="13"/>
        <v>0</v>
      </c>
      <c r="J200" s="36">
        <f t="shared" si="14"/>
        <v>211000</v>
      </c>
      <c r="M200" s="36">
        <f t="shared" si="15"/>
        <v>211000</v>
      </c>
    </row>
    <row r="201" spans="1:13" ht="23.25">
      <c r="A201" s="9">
        <v>15</v>
      </c>
      <c r="B201" s="90" t="s">
        <v>98</v>
      </c>
      <c r="C201" s="8"/>
      <c r="D201" s="8"/>
      <c r="E201" s="8"/>
      <c r="F201" s="8">
        <f t="shared" si="19"/>
        <v>0</v>
      </c>
      <c r="H201" s="36">
        <f t="shared" si="18"/>
        <v>189000</v>
      </c>
      <c r="I201" s="36">
        <f t="shared" si="13"/>
        <v>0</v>
      </c>
      <c r="J201" s="36">
        <f t="shared" si="14"/>
        <v>189000</v>
      </c>
      <c r="M201" s="36">
        <f t="shared" si="15"/>
        <v>189000</v>
      </c>
    </row>
    <row r="202" spans="1:13" ht="23.25">
      <c r="A202" s="9">
        <v>16</v>
      </c>
      <c r="B202" s="90" t="s">
        <v>99</v>
      </c>
      <c r="C202" s="8"/>
      <c r="D202" s="8"/>
      <c r="E202" s="8"/>
      <c r="F202" s="8">
        <f t="shared" si="19"/>
        <v>0</v>
      </c>
      <c r="H202" s="36">
        <f t="shared" si="18"/>
        <v>236000</v>
      </c>
      <c r="I202" s="36">
        <f t="shared" si="13"/>
        <v>0</v>
      </c>
      <c r="J202" s="36">
        <f t="shared" si="14"/>
        <v>236000</v>
      </c>
      <c r="M202" s="36">
        <f t="shared" si="15"/>
        <v>236000</v>
      </c>
    </row>
    <row r="203" spans="1:13" ht="23.25">
      <c r="A203" s="9">
        <v>17</v>
      </c>
      <c r="B203" s="90" t="s">
        <v>100</v>
      </c>
      <c r="C203" s="8"/>
      <c r="D203" s="8"/>
      <c r="E203" s="8"/>
      <c r="F203" s="8">
        <f t="shared" si="19"/>
        <v>0</v>
      </c>
      <c r="H203" s="36">
        <f t="shared" si="18"/>
        <v>67000</v>
      </c>
      <c r="I203" s="36">
        <f t="shared" si="13"/>
        <v>0</v>
      </c>
      <c r="J203" s="36">
        <f t="shared" si="14"/>
        <v>67000</v>
      </c>
      <c r="M203" s="36">
        <f t="shared" si="15"/>
        <v>67000</v>
      </c>
    </row>
    <row r="204" spans="1:13" ht="23.25">
      <c r="A204" s="10">
        <v>18</v>
      </c>
      <c r="B204" s="105" t="s">
        <v>112</v>
      </c>
      <c r="C204" s="106"/>
      <c r="D204" s="106"/>
      <c r="E204" s="106"/>
      <c r="F204" s="106"/>
      <c r="K204" s="36">
        <v>125000</v>
      </c>
      <c r="M204" s="36">
        <f t="shared" si="15"/>
        <v>125000</v>
      </c>
    </row>
    <row r="205" spans="1:13" ht="23.25">
      <c r="A205" s="10">
        <v>19</v>
      </c>
      <c r="B205" s="105" t="s">
        <v>113</v>
      </c>
      <c r="C205" s="106"/>
      <c r="D205" s="106"/>
      <c r="E205" s="106"/>
      <c r="F205" s="106"/>
      <c r="K205" s="36">
        <v>100000</v>
      </c>
      <c r="M205" s="36">
        <f t="shared" si="15"/>
        <v>100000</v>
      </c>
    </row>
    <row r="206" spans="1:6" ht="24" thickBot="1">
      <c r="A206" s="12"/>
      <c r="B206" s="100"/>
      <c r="C206" s="101"/>
      <c r="D206" s="101"/>
      <c r="E206" s="101"/>
      <c r="F206" s="102"/>
    </row>
    <row r="207" spans="1:6" ht="24.75" thickBot="1" thickTop="1">
      <c r="A207" s="21"/>
      <c r="B207" s="22" t="s">
        <v>5</v>
      </c>
      <c r="C207" s="23">
        <f>SUM(C187:C206)</f>
        <v>0</v>
      </c>
      <c r="D207" s="23">
        <f>SUM(D187:D206)</f>
        <v>0</v>
      </c>
      <c r="E207" s="23">
        <f>SUM(E187:E206)</f>
        <v>661000</v>
      </c>
      <c r="F207" s="23">
        <f>SUM(F187:F206)</f>
        <v>661000</v>
      </c>
    </row>
    <row r="208" spans="1:6" ht="23.25" thickTop="1">
      <c r="A208" s="119" t="s">
        <v>61</v>
      </c>
      <c r="B208" s="119"/>
      <c r="C208" s="119"/>
      <c r="D208" s="119"/>
      <c r="E208" s="119"/>
      <c r="F208" s="119"/>
    </row>
    <row r="209" spans="1:6" ht="23.25" customHeight="1">
      <c r="A209" s="119" t="s">
        <v>105</v>
      </c>
      <c r="B209" s="119"/>
      <c r="C209" s="119"/>
      <c r="D209" s="119"/>
      <c r="E209" s="119"/>
      <c r="F209" s="119"/>
    </row>
    <row r="210" spans="1:15" ht="23.25">
      <c r="A210" s="3" t="s">
        <v>0</v>
      </c>
      <c r="B210" s="3" t="s">
        <v>1</v>
      </c>
      <c r="C210" s="10" t="s">
        <v>36</v>
      </c>
      <c r="D210" s="10" t="s">
        <v>37</v>
      </c>
      <c r="E210" s="10" t="s">
        <v>38</v>
      </c>
      <c r="F210" s="4" t="s">
        <v>5</v>
      </c>
      <c r="J210" s="119">
        <f>แผนการใช้จ่ายเงิน!J209:O209</f>
        <v>0</v>
      </c>
      <c r="K210" s="119"/>
      <c r="L210" s="119"/>
      <c r="M210" s="119"/>
      <c r="N210" s="119"/>
      <c r="O210" s="119"/>
    </row>
    <row r="211" spans="1:6" ht="23.25">
      <c r="A211" s="17"/>
      <c r="B211" s="17"/>
      <c r="C211" s="18"/>
      <c r="D211" s="18"/>
      <c r="E211" s="18"/>
      <c r="F211" s="19" t="s">
        <v>8</v>
      </c>
    </row>
    <row r="212" spans="1:13" ht="27.75" customHeight="1">
      <c r="A212" s="5"/>
      <c r="B212" s="5" t="s">
        <v>9</v>
      </c>
      <c r="C212" s="6"/>
      <c r="D212" s="6"/>
      <c r="E212" s="6"/>
      <c r="F212" s="6"/>
      <c r="H212" s="36" t="s">
        <v>111</v>
      </c>
      <c r="I212" s="36" t="s">
        <v>107</v>
      </c>
      <c r="J212" s="36" t="s">
        <v>108</v>
      </c>
      <c r="K212" s="36" t="s">
        <v>109</v>
      </c>
      <c r="L212" s="36" t="s">
        <v>110</v>
      </c>
      <c r="M212" s="36" t="s">
        <v>108</v>
      </c>
    </row>
    <row r="213" spans="1:13" ht="23.25">
      <c r="A213" s="9">
        <v>1</v>
      </c>
      <c r="B213" s="6" t="s">
        <v>44</v>
      </c>
      <c r="C213" s="7">
        <v>6500</v>
      </c>
      <c r="D213" s="7">
        <v>6500</v>
      </c>
      <c r="E213" s="7">
        <v>6500</v>
      </c>
      <c r="F213" s="8">
        <f>SUM(C213:E213)</f>
        <v>19500</v>
      </c>
      <c r="H213" s="36">
        <f aca="true" t="shared" si="20" ref="H213:H229">M144</f>
        <v>78500</v>
      </c>
      <c r="I213" s="36">
        <f>F213</f>
        <v>19500</v>
      </c>
      <c r="J213" s="36">
        <f>H213-I213</f>
        <v>59000</v>
      </c>
      <c r="M213" s="36">
        <f>J213+K213-L213</f>
        <v>59000</v>
      </c>
    </row>
    <row r="214" spans="1:13" ht="23.25">
      <c r="A214" s="9">
        <v>2</v>
      </c>
      <c r="B214" s="6" t="s">
        <v>45</v>
      </c>
      <c r="C214" s="7"/>
      <c r="D214" s="7"/>
      <c r="E214" s="7"/>
      <c r="F214" s="8">
        <f>SUM(C214:E214)</f>
        <v>0</v>
      </c>
      <c r="H214" s="36">
        <f t="shared" si="20"/>
        <v>9000</v>
      </c>
      <c r="I214" s="36">
        <f aca="true" t="shared" si="21" ref="I214:I228">F214</f>
        <v>0</v>
      </c>
      <c r="J214" s="36">
        <f aca="true" t="shared" si="22" ref="J214:J229">H214-I214</f>
        <v>9000</v>
      </c>
      <c r="M214" s="36">
        <f aca="true" t="shared" si="23" ref="M214:M229">J214+K214-L214</f>
        <v>9000</v>
      </c>
    </row>
    <row r="215" spans="1:13" ht="24" thickBot="1">
      <c r="A215" s="25"/>
      <c r="B215" s="13"/>
      <c r="C215" s="26"/>
      <c r="D215" s="26"/>
      <c r="E215" s="26"/>
      <c r="F215" s="26"/>
      <c r="H215" s="36">
        <f t="shared" si="20"/>
        <v>0</v>
      </c>
      <c r="I215" s="36">
        <f t="shared" si="21"/>
        <v>0</v>
      </c>
      <c r="J215" s="36">
        <f t="shared" si="22"/>
        <v>0</v>
      </c>
      <c r="M215" s="36">
        <f t="shared" si="23"/>
        <v>0</v>
      </c>
    </row>
    <row r="216" spans="1:13" ht="24.75" thickBot="1" thickTop="1">
      <c r="A216" s="21"/>
      <c r="B216" s="22" t="s">
        <v>5</v>
      </c>
      <c r="C216" s="23">
        <f>SUM(C213:C215)</f>
        <v>6500</v>
      </c>
      <c r="D216" s="23">
        <f>SUM(D213:D215)</f>
        <v>6500</v>
      </c>
      <c r="E216" s="23">
        <f>SUM(E213:E215)</f>
        <v>6500</v>
      </c>
      <c r="F216" s="24">
        <f>SUM(C216:E216)</f>
        <v>19500</v>
      </c>
      <c r="H216" s="36">
        <f t="shared" si="20"/>
        <v>-49000</v>
      </c>
      <c r="I216" s="36">
        <f t="shared" si="21"/>
        <v>19500</v>
      </c>
      <c r="J216" s="36">
        <f t="shared" si="22"/>
        <v>-68500</v>
      </c>
      <c r="M216" s="36">
        <f t="shared" si="23"/>
        <v>-68500</v>
      </c>
    </row>
    <row r="217" spans="1:13" ht="31.5" customHeight="1" thickTop="1">
      <c r="A217" s="15"/>
      <c r="B217" s="16" t="s">
        <v>10</v>
      </c>
      <c r="C217" s="11"/>
      <c r="D217" s="11"/>
      <c r="E217" s="11"/>
      <c r="F217" s="11"/>
      <c r="H217" s="36">
        <f t="shared" si="20"/>
        <v>0</v>
      </c>
      <c r="I217" s="36">
        <f t="shared" si="21"/>
        <v>0</v>
      </c>
      <c r="J217" s="36">
        <f t="shared" si="22"/>
        <v>0</v>
      </c>
      <c r="M217" s="36">
        <f t="shared" si="23"/>
        <v>0</v>
      </c>
    </row>
    <row r="218" spans="1:13" ht="27" customHeight="1">
      <c r="A218" s="15"/>
      <c r="B218" s="85" t="s">
        <v>28</v>
      </c>
      <c r="C218" s="11"/>
      <c r="D218" s="11"/>
      <c r="E218" s="11"/>
      <c r="F218" s="11"/>
      <c r="H218" s="36">
        <f t="shared" si="20"/>
        <v>0</v>
      </c>
      <c r="I218" s="36">
        <f t="shared" si="21"/>
        <v>0</v>
      </c>
      <c r="J218" s="36">
        <f t="shared" si="22"/>
        <v>0</v>
      </c>
      <c r="M218" s="36">
        <f t="shared" si="23"/>
        <v>0</v>
      </c>
    </row>
    <row r="219" spans="1:13" ht="23.25">
      <c r="A219" s="9">
        <v>1</v>
      </c>
      <c r="B219" s="83" t="s">
        <v>73</v>
      </c>
      <c r="C219" s="7">
        <v>18000</v>
      </c>
      <c r="D219" s="7">
        <v>18000</v>
      </c>
      <c r="E219" s="7">
        <v>18000</v>
      </c>
      <c r="F219" s="8">
        <f>SUM(C219:E219)</f>
        <v>54000</v>
      </c>
      <c r="H219" s="36">
        <f t="shared" si="20"/>
        <v>54000</v>
      </c>
      <c r="I219" s="36">
        <f t="shared" si="21"/>
        <v>54000</v>
      </c>
      <c r="J219" s="36">
        <f t="shared" si="22"/>
        <v>0</v>
      </c>
      <c r="M219" s="36">
        <f t="shared" si="23"/>
        <v>0</v>
      </c>
    </row>
    <row r="220" spans="1:13" ht="23.25">
      <c r="A220" s="9">
        <v>2</v>
      </c>
      <c r="B220" s="83" t="s">
        <v>72</v>
      </c>
      <c r="C220" s="20">
        <v>20000</v>
      </c>
      <c r="D220" s="7"/>
      <c r="E220" s="7"/>
      <c r="F220" s="8">
        <f>SUM(C220:E220)</f>
        <v>20000</v>
      </c>
      <c r="H220" s="36">
        <f t="shared" si="20"/>
        <v>20000</v>
      </c>
      <c r="I220" s="36">
        <f t="shared" si="21"/>
        <v>20000</v>
      </c>
      <c r="J220" s="36">
        <f t="shared" si="22"/>
        <v>0</v>
      </c>
      <c r="M220" s="36">
        <f t="shared" si="23"/>
        <v>0</v>
      </c>
    </row>
    <row r="221" spans="1:13" ht="23.25">
      <c r="A221" s="9">
        <v>3</v>
      </c>
      <c r="B221" s="84" t="s">
        <v>74</v>
      </c>
      <c r="C221" s="34"/>
      <c r="D221" s="7"/>
      <c r="E221" s="7"/>
      <c r="F221" s="8">
        <f>SUM(C221:E221)</f>
        <v>0</v>
      </c>
      <c r="H221" s="36">
        <f t="shared" si="20"/>
        <v>0</v>
      </c>
      <c r="I221" s="36">
        <f t="shared" si="21"/>
        <v>0</v>
      </c>
      <c r="J221" s="36">
        <f t="shared" si="22"/>
        <v>0</v>
      </c>
      <c r="M221" s="36">
        <f t="shared" si="23"/>
        <v>0</v>
      </c>
    </row>
    <row r="222" spans="1:13" ht="23.25">
      <c r="A222" s="9">
        <v>4</v>
      </c>
      <c r="B222" s="82" t="s">
        <v>77</v>
      </c>
      <c r="C222" s="34">
        <v>15000</v>
      </c>
      <c r="D222" s="7"/>
      <c r="E222" s="7"/>
      <c r="F222" s="8">
        <f>SUM(C222:E222)</f>
        <v>15000</v>
      </c>
      <c r="H222" s="36">
        <f t="shared" si="20"/>
        <v>15000</v>
      </c>
      <c r="I222" s="36">
        <f t="shared" si="21"/>
        <v>15000</v>
      </c>
      <c r="J222" s="36">
        <f t="shared" si="22"/>
        <v>0</v>
      </c>
      <c r="M222" s="36">
        <f t="shared" si="23"/>
        <v>0</v>
      </c>
    </row>
    <row r="223" spans="1:13" ht="23.25">
      <c r="A223" s="9"/>
      <c r="B223" s="82"/>
      <c r="C223" s="34"/>
      <c r="D223" s="7"/>
      <c r="E223" s="7"/>
      <c r="F223" s="8"/>
      <c r="H223" s="36">
        <f t="shared" si="20"/>
        <v>0</v>
      </c>
      <c r="I223" s="36">
        <f t="shared" si="21"/>
        <v>0</v>
      </c>
      <c r="J223" s="36">
        <f t="shared" si="22"/>
        <v>0</v>
      </c>
      <c r="M223" s="36">
        <f t="shared" si="23"/>
        <v>0</v>
      </c>
    </row>
    <row r="224" spans="1:13" ht="23.25">
      <c r="A224" s="9"/>
      <c r="B224" s="86" t="s">
        <v>75</v>
      </c>
      <c r="C224" s="34"/>
      <c r="D224" s="7"/>
      <c r="E224" s="7"/>
      <c r="F224" s="8"/>
      <c r="H224" s="36">
        <f t="shared" si="20"/>
        <v>0</v>
      </c>
      <c r="I224" s="36">
        <f t="shared" si="21"/>
        <v>0</v>
      </c>
      <c r="J224" s="36">
        <f t="shared" si="22"/>
        <v>0</v>
      </c>
      <c r="M224" s="36">
        <f t="shared" si="23"/>
        <v>0</v>
      </c>
    </row>
    <row r="225" spans="1:13" ht="23.25">
      <c r="A225" s="9">
        <v>1</v>
      </c>
      <c r="B225" s="88" t="s">
        <v>78</v>
      </c>
      <c r="C225" s="34">
        <v>15000</v>
      </c>
      <c r="D225" s="7"/>
      <c r="E225" s="7"/>
      <c r="F225" s="8">
        <f>SUM(C225:E225)</f>
        <v>15000</v>
      </c>
      <c r="H225" s="36">
        <f t="shared" si="20"/>
        <v>15000</v>
      </c>
      <c r="I225" s="36">
        <f t="shared" si="21"/>
        <v>15000</v>
      </c>
      <c r="J225" s="36">
        <f t="shared" si="22"/>
        <v>0</v>
      </c>
      <c r="M225" s="36">
        <f t="shared" si="23"/>
        <v>0</v>
      </c>
    </row>
    <row r="226" spans="1:13" ht="23.25">
      <c r="A226" s="9">
        <v>2</v>
      </c>
      <c r="B226" s="88" t="s">
        <v>79</v>
      </c>
      <c r="C226" s="34"/>
      <c r="D226" s="7"/>
      <c r="E226" s="7"/>
      <c r="F226" s="8"/>
      <c r="H226" s="36">
        <f t="shared" si="20"/>
        <v>50000</v>
      </c>
      <c r="I226" s="36">
        <f t="shared" si="21"/>
        <v>0</v>
      </c>
      <c r="J226" s="36">
        <f t="shared" si="22"/>
        <v>50000</v>
      </c>
      <c r="M226" s="36">
        <f t="shared" si="23"/>
        <v>50000</v>
      </c>
    </row>
    <row r="227" spans="1:13" ht="23.25">
      <c r="A227" s="9"/>
      <c r="B227" s="88"/>
      <c r="C227" s="34"/>
      <c r="D227" s="7"/>
      <c r="E227" s="7"/>
      <c r="F227" s="8"/>
      <c r="H227" s="36">
        <f t="shared" si="20"/>
        <v>0</v>
      </c>
      <c r="I227" s="36">
        <f t="shared" si="21"/>
        <v>0</v>
      </c>
      <c r="J227" s="36">
        <f t="shared" si="22"/>
        <v>0</v>
      </c>
      <c r="M227" s="36">
        <f t="shared" si="23"/>
        <v>0</v>
      </c>
    </row>
    <row r="228" spans="1:13" ht="23.25">
      <c r="A228" s="9"/>
      <c r="B228" s="89" t="s">
        <v>76</v>
      </c>
      <c r="C228" s="34"/>
      <c r="D228" s="7"/>
      <c r="E228" s="7"/>
      <c r="F228" s="8"/>
      <c r="H228" s="36">
        <f t="shared" si="20"/>
        <v>0</v>
      </c>
      <c r="I228" s="36">
        <f t="shared" si="21"/>
        <v>0</v>
      </c>
      <c r="J228" s="36">
        <f t="shared" si="22"/>
        <v>0</v>
      </c>
      <c r="M228" s="36">
        <f t="shared" si="23"/>
        <v>0</v>
      </c>
    </row>
    <row r="229" spans="1:13" ht="23.25">
      <c r="A229" s="9"/>
      <c r="B229" s="90" t="s">
        <v>83</v>
      </c>
      <c r="C229" s="34">
        <v>110000</v>
      </c>
      <c r="D229" s="7"/>
      <c r="E229" s="7"/>
      <c r="F229" s="8">
        <f>SUM(C229:E229)</f>
        <v>110000</v>
      </c>
      <c r="H229" s="36">
        <f t="shared" si="20"/>
        <v>110000</v>
      </c>
      <c r="I229" s="36">
        <f>F229</f>
        <v>110000</v>
      </c>
      <c r="J229" s="36">
        <f t="shared" si="22"/>
        <v>0</v>
      </c>
      <c r="M229" s="36">
        <f t="shared" si="23"/>
        <v>0</v>
      </c>
    </row>
    <row r="230" spans="1:6" ht="24" thickBot="1">
      <c r="A230" s="9"/>
      <c r="B230" s="88"/>
      <c r="C230" s="34"/>
      <c r="D230" s="7"/>
      <c r="E230" s="7"/>
      <c r="F230" s="8">
        <f>SUM(C230:E230)</f>
        <v>0</v>
      </c>
    </row>
    <row r="231" spans="1:6" ht="24.75" thickBot="1" thickTop="1">
      <c r="A231" s="21"/>
      <c r="B231" s="22" t="s">
        <v>5</v>
      </c>
      <c r="C231" s="23">
        <f>SUM(C219:C230)</f>
        <v>178000</v>
      </c>
      <c r="D231" s="23">
        <f>SUM(D219:D230)</f>
        <v>18000</v>
      </c>
      <c r="E231" s="23">
        <f>SUM(E219:E230)</f>
        <v>18000</v>
      </c>
      <c r="F231" s="24">
        <f>SUM(F219:F230)</f>
        <v>214000</v>
      </c>
    </row>
    <row r="232" spans="1:6" ht="36" customHeight="1" thickTop="1">
      <c r="A232" s="5"/>
      <c r="B232" s="5" t="s">
        <v>11</v>
      </c>
      <c r="C232" s="6"/>
      <c r="D232" s="6"/>
      <c r="E232" s="6"/>
      <c r="F232" s="6"/>
    </row>
    <row r="233" spans="1:13" ht="23.25">
      <c r="A233" s="9">
        <v>1</v>
      </c>
      <c r="B233" s="6" t="s">
        <v>12</v>
      </c>
      <c r="C233" s="28">
        <v>15000</v>
      </c>
      <c r="D233" s="28"/>
      <c r="E233" s="28"/>
      <c r="F233" s="8">
        <f aca="true" t="shared" si="24" ref="F233:F239">SUM(C233:E233)</f>
        <v>15000</v>
      </c>
      <c r="H233" s="36">
        <f aca="true" t="shared" si="25" ref="H233:H240">M164</f>
        <v>15000</v>
      </c>
      <c r="I233" s="36">
        <f aca="true" t="shared" si="26" ref="I233:I272">F233</f>
        <v>15000</v>
      </c>
      <c r="J233" s="36">
        <f aca="true" t="shared" si="27" ref="J233:J272">H233-I233</f>
        <v>0</v>
      </c>
      <c r="M233" s="36">
        <f aca="true" t="shared" si="28" ref="M233:M272">J233+K233-L233</f>
        <v>0</v>
      </c>
    </row>
    <row r="234" spans="1:13" ht="23.25">
      <c r="A234" s="9">
        <v>2</v>
      </c>
      <c r="B234" s="6" t="s">
        <v>60</v>
      </c>
      <c r="C234" s="28">
        <v>50000</v>
      </c>
      <c r="D234" s="28">
        <v>50000</v>
      </c>
      <c r="E234" s="28"/>
      <c r="F234" s="8">
        <f t="shared" si="24"/>
        <v>100000</v>
      </c>
      <c r="H234" s="36">
        <f t="shared" si="25"/>
        <v>114790</v>
      </c>
      <c r="I234" s="36">
        <f t="shared" si="26"/>
        <v>100000</v>
      </c>
      <c r="J234" s="36">
        <f t="shared" si="27"/>
        <v>14790</v>
      </c>
      <c r="M234" s="36">
        <f t="shared" si="28"/>
        <v>14790</v>
      </c>
    </row>
    <row r="235" spans="1:13" ht="23.25">
      <c r="A235" s="9">
        <v>3</v>
      </c>
      <c r="B235" s="6" t="s">
        <v>47</v>
      </c>
      <c r="C235" s="28">
        <v>20000</v>
      </c>
      <c r="D235" s="28"/>
      <c r="E235" s="28"/>
      <c r="F235" s="8">
        <f t="shared" si="24"/>
        <v>20000</v>
      </c>
      <c r="H235" s="36">
        <f t="shared" si="25"/>
        <v>40000</v>
      </c>
      <c r="I235" s="36">
        <f t="shared" si="26"/>
        <v>20000</v>
      </c>
      <c r="J235" s="36">
        <f t="shared" si="27"/>
        <v>20000</v>
      </c>
      <c r="M235" s="36">
        <f t="shared" si="28"/>
        <v>20000</v>
      </c>
    </row>
    <row r="236" spans="1:13" ht="23.25">
      <c r="A236" s="9">
        <v>4</v>
      </c>
      <c r="B236" s="6" t="s">
        <v>48</v>
      </c>
      <c r="C236" s="28"/>
      <c r="D236" s="28"/>
      <c r="E236" s="28"/>
      <c r="F236" s="8">
        <f t="shared" si="24"/>
        <v>0</v>
      </c>
      <c r="H236" s="36">
        <f t="shared" si="25"/>
        <v>80000</v>
      </c>
      <c r="I236" s="36">
        <f t="shared" si="26"/>
        <v>0</v>
      </c>
      <c r="J236" s="36">
        <f t="shared" si="27"/>
        <v>80000</v>
      </c>
      <c r="M236" s="36">
        <f t="shared" si="28"/>
        <v>80000</v>
      </c>
    </row>
    <row r="237" spans="1:13" ht="23.25">
      <c r="A237" s="9">
        <v>5</v>
      </c>
      <c r="B237" s="6" t="s">
        <v>48</v>
      </c>
      <c r="C237" s="28">
        <v>15000</v>
      </c>
      <c r="D237" s="28">
        <v>15000</v>
      </c>
      <c r="E237" s="28">
        <v>15000</v>
      </c>
      <c r="F237" s="8">
        <f t="shared" si="24"/>
        <v>45000</v>
      </c>
      <c r="H237" s="36">
        <f t="shared" si="25"/>
        <v>51000</v>
      </c>
      <c r="I237" s="36">
        <f t="shared" si="26"/>
        <v>45000</v>
      </c>
      <c r="J237" s="36">
        <f t="shared" si="27"/>
        <v>6000</v>
      </c>
      <c r="M237" s="36">
        <f t="shared" si="28"/>
        <v>6000</v>
      </c>
    </row>
    <row r="238" spans="1:13" ht="23.25">
      <c r="A238" s="9">
        <v>6</v>
      </c>
      <c r="B238" s="6" t="s">
        <v>46</v>
      </c>
      <c r="C238" s="28">
        <v>6000</v>
      </c>
      <c r="D238" s="28"/>
      <c r="E238" s="28"/>
      <c r="F238" s="8">
        <f t="shared" si="24"/>
        <v>6000</v>
      </c>
      <c r="H238" s="36">
        <f t="shared" si="25"/>
        <v>6000</v>
      </c>
      <c r="I238" s="36">
        <f t="shared" si="26"/>
        <v>6000</v>
      </c>
      <c r="J238" s="36">
        <f t="shared" si="27"/>
        <v>0</v>
      </c>
      <c r="M238" s="36">
        <f t="shared" si="28"/>
        <v>0</v>
      </c>
    </row>
    <row r="239" spans="1:13" ht="23.25">
      <c r="A239" s="9">
        <v>7</v>
      </c>
      <c r="B239" t="s">
        <v>59</v>
      </c>
      <c r="C239" s="28">
        <v>75000</v>
      </c>
      <c r="D239" s="28"/>
      <c r="E239" s="28"/>
      <c r="F239" s="8">
        <f t="shared" si="24"/>
        <v>75000</v>
      </c>
      <c r="H239" s="36">
        <f t="shared" si="25"/>
        <v>75000</v>
      </c>
      <c r="I239" s="36">
        <f t="shared" si="26"/>
        <v>75000</v>
      </c>
      <c r="J239" s="36">
        <f t="shared" si="27"/>
        <v>0</v>
      </c>
      <c r="M239" s="36">
        <f t="shared" si="28"/>
        <v>0</v>
      </c>
    </row>
    <row r="240" spans="1:13" ht="23.25">
      <c r="A240" s="9"/>
      <c r="B240" s="6"/>
      <c r="C240" s="20"/>
      <c r="D240" s="20"/>
      <c r="E240" s="20"/>
      <c r="F240" s="8"/>
      <c r="H240" s="36">
        <f t="shared" si="25"/>
        <v>50000</v>
      </c>
      <c r="I240" s="36">
        <f t="shared" si="26"/>
        <v>0</v>
      </c>
      <c r="J240" s="36">
        <f t="shared" si="27"/>
        <v>50000</v>
      </c>
      <c r="M240" s="36">
        <f t="shared" si="28"/>
        <v>50000</v>
      </c>
    </row>
    <row r="241" spans="1:6" ht="24" thickBot="1">
      <c r="A241" s="13"/>
      <c r="B241" s="29" t="s">
        <v>5</v>
      </c>
      <c r="C241" s="14">
        <f>SUM(C233:C240)</f>
        <v>181000</v>
      </c>
      <c r="D241" s="14">
        <f>SUM(D233:D240)</f>
        <v>65000</v>
      </c>
      <c r="E241" s="14">
        <f>SUM(E233:E240)</f>
        <v>15000</v>
      </c>
      <c r="F241" s="30">
        <f>SUM(C241:E241)</f>
        <v>261000</v>
      </c>
    </row>
    <row r="242" spans="1:6" ht="24" thickTop="1">
      <c r="A242" s="3" t="s">
        <v>0</v>
      </c>
      <c r="B242" s="3" t="s">
        <v>1</v>
      </c>
      <c r="C242" s="10" t="s">
        <v>36</v>
      </c>
      <c r="D242" s="10" t="s">
        <v>37</v>
      </c>
      <c r="E242" s="10" t="s">
        <v>38</v>
      </c>
      <c r="F242" s="4" t="s">
        <v>5</v>
      </c>
    </row>
    <row r="243" spans="1:6" ht="23.25">
      <c r="A243" s="107"/>
      <c r="B243" s="107"/>
      <c r="C243" s="15"/>
      <c r="D243" s="15"/>
      <c r="E243" s="15"/>
      <c r="F243" s="108" t="s">
        <v>8</v>
      </c>
    </row>
    <row r="244" spans="1:13" ht="31.5" customHeight="1">
      <c r="A244" s="15"/>
      <c r="B244" s="16" t="s">
        <v>50</v>
      </c>
      <c r="C244" s="11"/>
      <c r="D244" s="11"/>
      <c r="E244" s="11"/>
      <c r="F244" s="11"/>
      <c r="H244" s="36">
        <f>M175</f>
        <v>0</v>
      </c>
      <c r="I244" s="36">
        <f t="shared" si="26"/>
        <v>0</v>
      </c>
      <c r="J244" s="36">
        <f t="shared" si="27"/>
        <v>0</v>
      </c>
      <c r="M244" s="36">
        <f t="shared" si="28"/>
        <v>0</v>
      </c>
    </row>
    <row r="245" spans="1:13" ht="23.25">
      <c r="A245" s="9">
        <v>1</v>
      </c>
      <c r="B245" s="6" t="s">
        <v>49</v>
      </c>
      <c r="C245" s="7">
        <v>10000</v>
      </c>
      <c r="D245" s="7">
        <v>10000</v>
      </c>
      <c r="E245" s="7">
        <v>10000</v>
      </c>
      <c r="F245" s="8">
        <f>SUM(C245:E245)</f>
        <v>30000</v>
      </c>
      <c r="H245" s="36">
        <f>M176</f>
        <v>1000</v>
      </c>
      <c r="I245" s="36">
        <f t="shared" si="26"/>
        <v>30000</v>
      </c>
      <c r="J245" s="36">
        <f t="shared" si="27"/>
        <v>-29000</v>
      </c>
      <c r="K245" s="36">
        <v>30000</v>
      </c>
      <c r="M245" s="36">
        <f t="shared" si="28"/>
        <v>1000</v>
      </c>
    </row>
    <row r="246" spans="1:13" ht="23.25">
      <c r="A246" s="9"/>
      <c r="B246" s="6"/>
      <c r="C246" s="34"/>
      <c r="D246" s="7"/>
      <c r="E246" s="7"/>
      <c r="F246" s="8"/>
      <c r="H246" s="36">
        <f>M177</f>
        <v>0</v>
      </c>
      <c r="I246" s="36">
        <f t="shared" si="26"/>
        <v>0</v>
      </c>
      <c r="J246" s="36">
        <f t="shared" si="27"/>
        <v>0</v>
      </c>
      <c r="M246" s="36">
        <f t="shared" si="28"/>
        <v>0</v>
      </c>
    </row>
    <row r="247" spans="1:6" ht="24" thickBot="1">
      <c r="A247" s="9"/>
      <c r="B247" s="6"/>
      <c r="C247" s="34"/>
      <c r="D247" s="7"/>
      <c r="E247" s="7"/>
      <c r="F247" s="8">
        <f>SUM(C247:E247)</f>
        <v>0</v>
      </c>
    </row>
    <row r="248" spans="1:6" ht="24.75" thickBot="1" thickTop="1">
      <c r="A248" s="21"/>
      <c r="B248" s="22" t="s">
        <v>5</v>
      </c>
      <c r="C248" s="23">
        <f>SUM(C245:C247)</f>
        <v>10000</v>
      </c>
      <c r="D248" s="23">
        <f>SUM(D245:D247)</f>
        <v>10000</v>
      </c>
      <c r="E248" s="23">
        <f>SUM(E245:E247)</f>
        <v>10000</v>
      </c>
      <c r="F248" s="24">
        <f>SUM(F245:F247)</f>
        <v>30000</v>
      </c>
    </row>
    <row r="249" spans="1:13" ht="24" thickTop="1">
      <c r="A249" s="95"/>
      <c r="B249" s="96" t="s">
        <v>80</v>
      </c>
      <c r="C249" s="97"/>
      <c r="D249" s="97"/>
      <c r="E249" s="97"/>
      <c r="F249" s="98"/>
      <c r="H249" s="36">
        <f>M180</f>
        <v>0</v>
      </c>
      <c r="I249" s="36">
        <f t="shared" si="26"/>
        <v>0</v>
      </c>
      <c r="J249" s="36">
        <f t="shared" si="27"/>
        <v>0</v>
      </c>
      <c r="M249" s="36">
        <f t="shared" si="28"/>
        <v>0</v>
      </c>
    </row>
    <row r="250" spans="1:13" ht="23.25">
      <c r="A250" s="9">
        <v>1</v>
      </c>
      <c r="B250" s="90" t="s">
        <v>101</v>
      </c>
      <c r="C250" s="8"/>
      <c r="D250" s="8"/>
      <c r="E250" s="8"/>
      <c r="F250" s="99"/>
      <c r="H250" s="36">
        <f>M181</f>
        <v>0</v>
      </c>
      <c r="I250" s="36">
        <f t="shared" si="26"/>
        <v>0</v>
      </c>
      <c r="J250" s="36">
        <f t="shared" si="27"/>
        <v>0</v>
      </c>
      <c r="M250" s="36">
        <f t="shared" si="28"/>
        <v>0</v>
      </c>
    </row>
    <row r="251" spans="1:13" ht="23.25">
      <c r="A251" s="9">
        <v>2</v>
      </c>
      <c r="B251" s="90" t="s">
        <v>102</v>
      </c>
      <c r="C251" s="8">
        <v>12000</v>
      </c>
      <c r="D251" s="8"/>
      <c r="E251" s="8"/>
      <c r="F251" s="8">
        <f>SUM(C251:E251)</f>
        <v>12000</v>
      </c>
      <c r="H251" s="36">
        <f>M182</f>
        <v>12000</v>
      </c>
      <c r="I251" s="36">
        <f t="shared" si="26"/>
        <v>12000</v>
      </c>
      <c r="J251" s="36">
        <f t="shared" si="27"/>
        <v>0</v>
      </c>
      <c r="M251" s="36">
        <f t="shared" si="28"/>
        <v>0</v>
      </c>
    </row>
    <row r="252" spans="1:13" ht="24" thickBot="1">
      <c r="A252" s="12"/>
      <c r="B252" s="100"/>
      <c r="C252" s="101"/>
      <c r="D252" s="101"/>
      <c r="E252" s="101"/>
      <c r="F252" s="102"/>
      <c r="H252" s="36">
        <f>M183</f>
        <v>0</v>
      </c>
      <c r="I252" s="36">
        <f t="shared" si="26"/>
        <v>0</v>
      </c>
      <c r="J252" s="36">
        <f t="shared" si="27"/>
        <v>0</v>
      </c>
      <c r="M252" s="36">
        <f t="shared" si="28"/>
        <v>0</v>
      </c>
    </row>
    <row r="253" spans="1:6" ht="24.75" thickBot="1" thickTop="1">
      <c r="A253" s="21"/>
      <c r="B253" s="22" t="s">
        <v>5</v>
      </c>
      <c r="C253" s="23">
        <f>SUM(C251:C252)</f>
        <v>12000</v>
      </c>
      <c r="D253" s="23">
        <f>SUM(D251:D252)</f>
        <v>0</v>
      </c>
      <c r="E253" s="23">
        <f>SUM(E251:E252)</f>
        <v>0</v>
      </c>
      <c r="F253" s="24">
        <f>SUM(F251:F252)</f>
        <v>12000</v>
      </c>
    </row>
    <row r="254" spans="1:6" ht="24" thickTop="1">
      <c r="A254" s="95"/>
      <c r="B254" s="96" t="s">
        <v>81</v>
      </c>
      <c r="C254" s="97"/>
      <c r="D254" s="97"/>
      <c r="E254" s="97"/>
      <c r="F254" s="98"/>
    </row>
    <row r="255" spans="1:13" ht="23.25">
      <c r="A255" s="6"/>
      <c r="B255" s="89" t="s">
        <v>82</v>
      </c>
      <c r="C255" s="8"/>
      <c r="D255" s="8"/>
      <c r="E255" s="8"/>
      <c r="F255" s="99"/>
      <c r="H255" s="36">
        <f aca="true" t="shared" si="29" ref="H255:H274">M186</f>
        <v>0</v>
      </c>
      <c r="I255" s="36">
        <f t="shared" si="26"/>
        <v>0</v>
      </c>
      <c r="J255" s="36">
        <f t="shared" si="27"/>
        <v>0</v>
      </c>
      <c r="M255" s="36">
        <f t="shared" si="28"/>
        <v>0</v>
      </c>
    </row>
    <row r="256" spans="1:13" ht="23.25">
      <c r="A256" s="9">
        <v>1</v>
      </c>
      <c r="B256" s="90" t="s">
        <v>84</v>
      </c>
      <c r="C256" s="8">
        <v>58000</v>
      </c>
      <c r="D256" s="8"/>
      <c r="E256" s="8"/>
      <c r="F256" s="8">
        <f>SUM(C256:E256)</f>
        <v>58000</v>
      </c>
      <c r="H256" s="36">
        <f t="shared" si="29"/>
        <v>58000</v>
      </c>
      <c r="I256" s="36">
        <f t="shared" si="26"/>
        <v>58000</v>
      </c>
      <c r="J256" s="36">
        <f t="shared" si="27"/>
        <v>0</v>
      </c>
      <c r="M256" s="36">
        <f t="shared" si="28"/>
        <v>0</v>
      </c>
    </row>
    <row r="257" spans="1:13" ht="23.25">
      <c r="A257" s="9">
        <v>2</v>
      </c>
      <c r="B257" s="90" t="s">
        <v>85</v>
      </c>
      <c r="C257" s="8">
        <v>90000</v>
      </c>
      <c r="D257" s="8"/>
      <c r="E257" s="8"/>
      <c r="F257" s="8">
        <f aca="true" t="shared" si="30" ref="F257:F274">SUM(C257:E257)</f>
        <v>90000</v>
      </c>
      <c r="H257" s="36">
        <f t="shared" si="29"/>
        <v>90000</v>
      </c>
      <c r="I257" s="36">
        <f t="shared" si="26"/>
        <v>90000</v>
      </c>
      <c r="J257" s="36">
        <f t="shared" si="27"/>
        <v>0</v>
      </c>
      <c r="M257" s="36">
        <f t="shared" si="28"/>
        <v>0</v>
      </c>
    </row>
    <row r="258" spans="1:13" ht="23.25">
      <c r="A258" s="9">
        <v>3</v>
      </c>
      <c r="B258" s="90" t="s">
        <v>86</v>
      </c>
      <c r="C258" s="8">
        <v>166000</v>
      </c>
      <c r="D258" s="8"/>
      <c r="E258" s="8"/>
      <c r="F258" s="8">
        <f t="shared" si="30"/>
        <v>166000</v>
      </c>
      <c r="H258" s="36">
        <f t="shared" si="29"/>
        <v>166000</v>
      </c>
      <c r="I258" s="36">
        <f t="shared" si="26"/>
        <v>166000</v>
      </c>
      <c r="J258" s="36">
        <f t="shared" si="27"/>
        <v>0</v>
      </c>
      <c r="M258" s="36">
        <f t="shared" si="28"/>
        <v>0</v>
      </c>
    </row>
    <row r="259" spans="1:13" ht="23.25">
      <c r="A259" s="9">
        <v>4</v>
      </c>
      <c r="B259" s="90" t="s">
        <v>87</v>
      </c>
      <c r="C259" s="8">
        <v>70000</v>
      </c>
      <c r="D259" s="8"/>
      <c r="E259" s="8"/>
      <c r="F259" s="8">
        <f t="shared" si="30"/>
        <v>70000</v>
      </c>
      <c r="H259" s="36">
        <f t="shared" si="29"/>
        <v>70000</v>
      </c>
      <c r="I259" s="36">
        <f t="shared" si="26"/>
        <v>70000</v>
      </c>
      <c r="J259" s="36">
        <f t="shared" si="27"/>
        <v>0</v>
      </c>
      <c r="M259" s="36">
        <f t="shared" si="28"/>
        <v>0</v>
      </c>
    </row>
    <row r="260" spans="1:13" ht="23.25">
      <c r="A260" s="9">
        <v>5</v>
      </c>
      <c r="B260" s="90" t="s">
        <v>88</v>
      </c>
      <c r="C260" s="8">
        <v>129000</v>
      </c>
      <c r="D260" s="8"/>
      <c r="E260" s="8"/>
      <c r="F260" s="8">
        <f t="shared" si="30"/>
        <v>129000</v>
      </c>
      <c r="H260" s="36">
        <f t="shared" si="29"/>
        <v>129000</v>
      </c>
      <c r="I260" s="36">
        <f t="shared" si="26"/>
        <v>129000</v>
      </c>
      <c r="J260" s="36">
        <f t="shared" si="27"/>
        <v>0</v>
      </c>
      <c r="M260" s="36">
        <f t="shared" si="28"/>
        <v>0</v>
      </c>
    </row>
    <row r="261" spans="1:13" ht="23.25">
      <c r="A261" s="9">
        <v>6</v>
      </c>
      <c r="B261" s="90" t="s">
        <v>89</v>
      </c>
      <c r="C261" s="8">
        <v>149000</v>
      </c>
      <c r="D261" s="8"/>
      <c r="E261" s="8"/>
      <c r="F261" s="8">
        <f t="shared" si="30"/>
        <v>149000</v>
      </c>
      <c r="H261" s="36">
        <f t="shared" si="29"/>
        <v>149000</v>
      </c>
      <c r="I261" s="36">
        <f t="shared" si="26"/>
        <v>149000</v>
      </c>
      <c r="J261" s="36">
        <f t="shared" si="27"/>
        <v>0</v>
      </c>
      <c r="M261" s="36">
        <f t="shared" si="28"/>
        <v>0</v>
      </c>
    </row>
    <row r="262" spans="1:13" ht="23.25">
      <c r="A262" s="9">
        <v>7</v>
      </c>
      <c r="B262" s="90" t="s">
        <v>90</v>
      </c>
      <c r="C262" s="8"/>
      <c r="D262" s="8"/>
      <c r="E262" s="8"/>
      <c r="F262" s="8">
        <f t="shared" si="30"/>
        <v>0</v>
      </c>
      <c r="H262" s="36">
        <f t="shared" si="29"/>
        <v>0</v>
      </c>
      <c r="I262" s="36">
        <f t="shared" si="26"/>
        <v>0</v>
      </c>
      <c r="J262" s="36">
        <f t="shared" si="27"/>
        <v>0</v>
      </c>
      <c r="M262" s="36">
        <f t="shared" si="28"/>
        <v>0</v>
      </c>
    </row>
    <row r="263" spans="1:13" ht="23.25">
      <c r="A263" s="9">
        <v>8</v>
      </c>
      <c r="B263" s="90" t="s">
        <v>91</v>
      </c>
      <c r="C263" s="8">
        <v>220000</v>
      </c>
      <c r="D263" s="8"/>
      <c r="E263" s="8"/>
      <c r="F263" s="8">
        <f t="shared" si="30"/>
        <v>220000</v>
      </c>
      <c r="H263" s="36">
        <f t="shared" si="29"/>
        <v>220000</v>
      </c>
      <c r="I263" s="36">
        <f t="shared" si="26"/>
        <v>220000</v>
      </c>
      <c r="J263" s="36">
        <f t="shared" si="27"/>
        <v>0</v>
      </c>
      <c r="M263" s="36">
        <f t="shared" si="28"/>
        <v>0</v>
      </c>
    </row>
    <row r="264" spans="1:13" ht="23.25">
      <c r="A264" s="9">
        <v>9</v>
      </c>
      <c r="B264" s="90" t="s">
        <v>92</v>
      </c>
      <c r="C264" s="8"/>
      <c r="D264" s="8"/>
      <c r="E264" s="8"/>
      <c r="F264" s="8">
        <f t="shared" si="30"/>
        <v>0</v>
      </c>
      <c r="H264" s="36">
        <f t="shared" si="29"/>
        <v>0</v>
      </c>
      <c r="I264" s="36">
        <f t="shared" si="26"/>
        <v>0</v>
      </c>
      <c r="J264" s="36">
        <f t="shared" si="27"/>
        <v>0</v>
      </c>
      <c r="M264" s="36">
        <f t="shared" si="28"/>
        <v>0</v>
      </c>
    </row>
    <row r="265" spans="1:13" ht="23.25">
      <c r="A265" s="9">
        <v>10</v>
      </c>
      <c r="B265" s="90" t="s">
        <v>93</v>
      </c>
      <c r="C265" s="8">
        <v>107000</v>
      </c>
      <c r="D265" s="8"/>
      <c r="E265" s="8"/>
      <c r="F265" s="8">
        <f t="shared" si="30"/>
        <v>107000</v>
      </c>
      <c r="H265" s="36">
        <f t="shared" si="29"/>
        <v>107000</v>
      </c>
      <c r="I265" s="36">
        <f t="shared" si="26"/>
        <v>107000</v>
      </c>
      <c r="J265" s="36">
        <f t="shared" si="27"/>
        <v>0</v>
      </c>
      <c r="M265" s="36">
        <f t="shared" si="28"/>
        <v>0</v>
      </c>
    </row>
    <row r="266" spans="1:13" ht="23.25">
      <c r="A266" s="9">
        <v>11</v>
      </c>
      <c r="B266" s="90" t="s">
        <v>94</v>
      </c>
      <c r="C266" s="8">
        <v>123000</v>
      </c>
      <c r="D266" s="8"/>
      <c r="E266" s="8"/>
      <c r="F266" s="8">
        <f t="shared" si="30"/>
        <v>123000</v>
      </c>
      <c r="H266" s="36">
        <f t="shared" si="29"/>
        <v>123000</v>
      </c>
      <c r="I266" s="36">
        <f t="shared" si="26"/>
        <v>123000</v>
      </c>
      <c r="J266" s="36">
        <f t="shared" si="27"/>
        <v>0</v>
      </c>
      <c r="M266" s="36">
        <f t="shared" si="28"/>
        <v>0</v>
      </c>
    </row>
    <row r="267" spans="1:13" ht="23.25">
      <c r="A267" s="9">
        <v>12</v>
      </c>
      <c r="B267" s="90" t="s">
        <v>95</v>
      </c>
      <c r="C267" s="8"/>
      <c r="D267" s="8"/>
      <c r="E267" s="8"/>
      <c r="F267" s="8">
        <f t="shared" si="30"/>
        <v>0</v>
      </c>
      <c r="H267" s="36">
        <f t="shared" si="29"/>
        <v>0</v>
      </c>
      <c r="I267" s="36">
        <f t="shared" si="26"/>
        <v>0</v>
      </c>
      <c r="J267" s="36">
        <f t="shared" si="27"/>
        <v>0</v>
      </c>
      <c r="M267" s="36">
        <f t="shared" si="28"/>
        <v>0</v>
      </c>
    </row>
    <row r="268" spans="1:13" ht="23.25">
      <c r="A268" s="9">
        <v>13</v>
      </c>
      <c r="B268" s="90" t="s">
        <v>96</v>
      </c>
      <c r="C268" s="8"/>
      <c r="D268" s="8"/>
      <c r="E268" s="8"/>
      <c r="F268" s="8">
        <f t="shared" si="30"/>
        <v>0</v>
      </c>
      <c r="H268" s="36">
        <f t="shared" si="29"/>
        <v>0</v>
      </c>
      <c r="I268" s="36">
        <f t="shared" si="26"/>
        <v>0</v>
      </c>
      <c r="J268" s="36">
        <f t="shared" si="27"/>
        <v>0</v>
      </c>
      <c r="M268" s="36">
        <f t="shared" si="28"/>
        <v>0</v>
      </c>
    </row>
    <row r="269" spans="1:13" ht="23.25">
      <c r="A269" s="9">
        <v>14</v>
      </c>
      <c r="B269" s="90" t="s">
        <v>97</v>
      </c>
      <c r="C269" s="8">
        <v>211000</v>
      </c>
      <c r="D269" s="8"/>
      <c r="E269" s="8"/>
      <c r="F269" s="8">
        <f t="shared" si="30"/>
        <v>211000</v>
      </c>
      <c r="H269" s="36">
        <f t="shared" si="29"/>
        <v>211000</v>
      </c>
      <c r="I269" s="36">
        <f t="shared" si="26"/>
        <v>211000</v>
      </c>
      <c r="J269" s="36">
        <f t="shared" si="27"/>
        <v>0</v>
      </c>
      <c r="M269" s="36">
        <f t="shared" si="28"/>
        <v>0</v>
      </c>
    </row>
    <row r="270" spans="1:13" ht="23.25">
      <c r="A270" s="9">
        <v>15</v>
      </c>
      <c r="B270" s="90" t="s">
        <v>98</v>
      </c>
      <c r="C270" s="8">
        <v>189000</v>
      </c>
      <c r="D270" s="8"/>
      <c r="E270" s="8"/>
      <c r="F270" s="8">
        <f t="shared" si="30"/>
        <v>189000</v>
      </c>
      <c r="H270" s="36">
        <f t="shared" si="29"/>
        <v>189000</v>
      </c>
      <c r="I270" s="36">
        <f t="shared" si="26"/>
        <v>189000</v>
      </c>
      <c r="J270" s="36">
        <f t="shared" si="27"/>
        <v>0</v>
      </c>
      <c r="M270" s="36">
        <f t="shared" si="28"/>
        <v>0</v>
      </c>
    </row>
    <row r="271" spans="1:13" ht="23.25">
      <c r="A271" s="9">
        <v>16</v>
      </c>
      <c r="B271" s="90" t="s">
        <v>99</v>
      </c>
      <c r="C271" s="8">
        <v>236000</v>
      </c>
      <c r="D271" s="8"/>
      <c r="E271" s="8"/>
      <c r="F271" s="8">
        <f t="shared" si="30"/>
        <v>236000</v>
      </c>
      <c r="H271" s="36">
        <f t="shared" si="29"/>
        <v>236000</v>
      </c>
      <c r="I271" s="36">
        <f t="shared" si="26"/>
        <v>236000</v>
      </c>
      <c r="J271" s="36">
        <f t="shared" si="27"/>
        <v>0</v>
      </c>
      <c r="M271" s="36">
        <f t="shared" si="28"/>
        <v>0</v>
      </c>
    </row>
    <row r="272" spans="1:13" ht="23.25">
      <c r="A272" s="9">
        <v>17</v>
      </c>
      <c r="B272" s="90" t="s">
        <v>100</v>
      </c>
      <c r="C272" s="8">
        <v>67000</v>
      </c>
      <c r="D272" s="8"/>
      <c r="E272" s="8"/>
      <c r="F272" s="8">
        <f t="shared" si="30"/>
        <v>67000</v>
      </c>
      <c r="H272" s="36">
        <f t="shared" si="29"/>
        <v>67000</v>
      </c>
      <c r="I272" s="36">
        <f t="shared" si="26"/>
        <v>67000</v>
      </c>
      <c r="J272" s="36">
        <f t="shared" si="27"/>
        <v>0</v>
      </c>
      <c r="M272" s="36">
        <f t="shared" si="28"/>
        <v>0</v>
      </c>
    </row>
    <row r="273" spans="1:13" ht="23.25">
      <c r="A273" s="10">
        <v>18</v>
      </c>
      <c r="B273" s="105" t="s">
        <v>112</v>
      </c>
      <c r="C273" s="106">
        <v>125000</v>
      </c>
      <c r="D273" s="106"/>
      <c r="E273" s="106"/>
      <c r="F273" s="8">
        <f t="shared" si="30"/>
        <v>125000</v>
      </c>
      <c r="H273" s="36">
        <f t="shared" si="29"/>
        <v>125000</v>
      </c>
      <c r="I273" s="36">
        <f>F273</f>
        <v>125000</v>
      </c>
      <c r="J273" s="36">
        <f>H273-I273</f>
        <v>0</v>
      </c>
      <c r="M273" s="36">
        <f>J273+K273-L273</f>
        <v>0</v>
      </c>
    </row>
    <row r="274" spans="1:13" ht="23.25">
      <c r="A274" s="10">
        <v>19</v>
      </c>
      <c r="B274" s="105" t="s">
        <v>113</v>
      </c>
      <c r="C274" s="106">
        <v>100000</v>
      </c>
      <c r="D274" s="106"/>
      <c r="E274" s="106"/>
      <c r="F274" s="8">
        <f t="shared" si="30"/>
        <v>100000</v>
      </c>
      <c r="H274" s="36">
        <f t="shared" si="29"/>
        <v>100000</v>
      </c>
      <c r="I274" s="36">
        <f>F274</f>
        <v>100000</v>
      </c>
      <c r="J274" s="36">
        <f>H274-I274</f>
        <v>0</v>
      </c>
      <c r="M274" s="36">
        <f>J274+K274-L274</f>
        <v>0</v>
      </c>
    </row>
    <row r="275" spans="1:6" ht="24" thickBot="1">
      <c r="A275" s="12"/>
      <c r="B275" s="100"/>
      <c r="C275" s="101"/>
      <c r="D275" s="101"/>
      <c r="E275" s="101"/>
      <c r="F275" s="102"/>
    </row>
    <row r="276" spans="1:6" ht="24.75" thickBot="1" thickTop="1">
      <c r="A276" s="21"/>
      <c r="B276" s="22" t="s">
        <v>5</v>
      </c>
      <c r="C276" s="23">
        <f>SUM(C256:C275)</f>
        <v>2040000</v>
      </c>
      <c r="D276" s="23">
        <f>SUM(D256:D275)</f>
        <v>0</v>
      </c>
      <c r="E276" s="23">
        <f>SUM(E256:E275)</f>
        <v>0</v>
      </c>
      <c r="F276" s="109">
        <f>SUM(F256:F275)</f>
        <v>2040000</v>
      </c>
    </row>
    <row r="277" ht="22.5" thickTop="1"/>
  </sheetData>
  <sheetProtection/>
  <mergeCells count="12">
    <mergeCell ref="J3:O3"/>
    <mergeCell ref="J72:O72"/>
    <mergeCell ref="A139:F139"/>
    <mergeCell ref="A140:F140"/>
    <mergeCell ref="J141:O141"/>
    <mergeCell ref="J210:O210"/>
    <mergeCell ref="A1:F1"/>
    <mergeCell ref="A2:F2"/>
    <mergeCell ref="A70:F70"/>
    <mergeCell ref="A71:F71"/>
    <mergeCell ref="A208:F208"/>
    <mergeCell ref="A209:F209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SheetLayoutView="100" zoomScalePageLayoutView="0" workbookViewId="0" topLeftCell="C19">
      <selection activeCell="F89" sqref="F89"/>
    </sheetView>
  </sheetViews>
  <sheetFormatPr defaultColWidth="9.140625" defaultRowHeight="21.75"/>
  <cols>
    <col min="1" max="1" width="9.140625" style="1" customWidth="1"/>
    <col min="2" max="2" width="34.28125" style="1" customWidth="1"/>
    <col min="3" max="4" width="13.7109375" style="1" customWidth="1"/>
    <col min="5" max="5" width="14.57421875" style="1" customWidth="1"/>
    <col min="6" max="6" width="13.7109375" style="1" customWidth="1"/>
    <col min="7" max="7" width="9.140625" style="1" customWidth="1"/>
    <col min="8" max="8" width="34.28125" style="1" customWidth="1"/>
    <col min="9" max="10" width="13.7109375" style="1" customWidth="1"/>
    <col min="11" max="11" width="14.57421875" style="1" customWidth="1"/>
    <col min="12" max="12" width="13.7109375" style="1" customWidth="1"/>
    <col min="13" max="13" width="9.140625" style="1" customWidth="1"/>
    <col min="14" max="14" width="34.28125" style="1" customWidth="1"/>
    <col min="15" max="16" width="13.7109375" style="1" customWidth="1"/>
    <col min="17" max="17" width="14.57421875" style="1" customWidth="1"/>
    <col min="18" max="18" width="13.7109375" style="1" customWidth="1"/>
    <col min="19" max="16384" width="9.140625" style="1" customWidth="1"/>
  </cols>
  <sheetData>
    <row r="1" spans="1:18" ht="23.25">
      <c r="A1" s="119" t="s">
        <v>54</v>
      </c>
      <c r="B1" s="119"/>
      <c r="C1" s="119"/>
      <c r="D1" s="119"/>
      <c r="E1" s="119"/>
      <c r="F1" s="119"/>
      <c r="G1" s="119" t="s">
        <v>54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3.25">
      <c r="A2" s="119" t="s">
        <v>117</v>
      </c>
      <c r="B2" s="119"/>
      <c r="C2" s="119"/>
      <c r="D2" s="119"/>
      <c r="E2" s="119"/>
      <c r="F2" s="119"/>
      <c r="G2" s="119" t="s">
        <v>117</v>
      </c>
      <c r="H2" s="119"/>
      <c r="I2" s="119"/>
      <c r="J2" s="119"/>
      <c r="K2" s="119"/>
      <c r="L2" s="119"/>
      <c r="M2" s="119" t="s">
        <v>54</v>
      </c>
      <c r="N2" s="119"/>
      <c r="O2" s="119"/>
      <c r="P2" s="119"/>
      <c r="Q2" s="119"/>
      <c r="R2" s="119"/>
    </row>
    <row r="3" spans="1:18" ht="23.25">
      <c r="A3" s="119" t="s">
        <v>118</v>
      </c>
      <c r="B3" s="119"/>
      <c r="C3" s="119"/>
      <c r="D3" s="119"/>
      <c r="E3" s="119"/>
      <c r="F3" s="119"/>
      <c r="G3" s="119" t="s">
        <v>118</v>
      </c>
      <c r="H3" s="119"/>
      <c r="I3" s="119"/>
      <c r="J3" s="119"/>
      <c r="K3" s="119"/>
      <c r="L3" s="119"/>
      <c r="M3" s="119" t="s">
        <v>117</v>
      </c>
      <c r="N3" s="119"/>
      <c r="O3" s="119"/>
      <c r="P3" s="119"/>
      <c r="Q3" s="119"/>
      <c r="R3" s="119"/>
    </row>
    <row r="4" spans="1:18" ht="23.25">
      <c r="A4" s="119" t="s">
        <v>119</v>
      </c>
      <c r="B4" s="119"/>
      <c r="C4" s="119"/>
      <c r="D4" s="119"/>
      <c r="E4" s="119"/>
      <c r="F4" s="119"/>
      <c r="G4" s="119" t="s">
        <v>119</v>
      </c>
      <c r="H4" s="119"/>
      <c r="I4" s="119"/>
      <c r="J4" s="119"/>
      <c r="K4" s="119"/>
      <c r="L4" s="119"/>
      <c r="M4" s="119" t="s">
        <v>118</v>
      </c>
      <c r="N4" s="119"/>
      <c r="O4" s="119"/>
      <c r="P4" s="119"/>
      <c r="Q4" s="119"/>
      <c r="R4" s="119"/>
    </row>
    <row r="5" spans="1:18" ht="23.25">
      <c r="A5" s="119" t="s">
        <v>115</v>
      </c>
      <c r="B5" s="119"/>
      <c r="C5" s="119"/>
      <c r="D5" s="119"/>
      <c r="E5" s="119"/>
      <c r="F5" s="119"/>
      <c r="G5" s="119" t="s">
        <v>116</v>
      </c>
      <c r="H5" s="119"/>
      <c r="I5" s="119"/>
      <c r="J5" s="119"/>
      <c r="K5" s="119"/>
      <c r="L5" s="119"/>
      <c r="M5" s="119" t="s">
        <v>119</v>
      </c>
      <c r="N5" s="119"/>
      <c r="O5" s="119"/>
      <c r="P5" s="119"/>
      <c r="Q5" s="119"/>
      <c r="R5" s="119"/>
    </row>
    <row r="7" spans="1:18" ht="23.25">
      <c r="A7" s="3" t="s">
        <v>0</v>
      </c>
      <c r="B7" s="10" t="s">
        <v>1</v>
      </c>
      <c r="C7" s="123" t="s">
        <v>16</v>
      </c>
      <c r="D7" s="123"/>
      <c r="E7" s="123"/>
      <c r="F7" s="123"/>
      <c r="G7" s="3" t="s">
        <v>0</v>
      </c>
      <c r="H7" s="10" t="s">
        <v>1</v>
      </c>
      <c r="I7" s="123" t="s">
        <v>16</v>
      </c>
      <c r="J7" s="123"/>
      <c r="K7" s="123"/>
      <c r="L7" s="123"/>
      <c r="M7" s="3" t="s">
        <v>0</v>
      </c>
      <c r="N7" s="10" t="s">
        <v>1</v>
      </c>
      <c r="O7" s="123" t="s">
        <v>16</v>
      </c>
      <c r="P7" s="123"/>
      <c r="Q7" s="123"/>
      <c r="R7" s="123"/>
    </row>
    <row r="8" spans="1:18" ht="23.25">
      <c r="A8" s="27"/>
      <c r="B8" s="15"/>
      <c r="C8" s="9" t="s">
        <v>5</v>
      </c>
      <c r="D8" s="9" t="s">
        <v>13</v>
      </c>
      <c r="E8" s="9" t="s">
        <v>14</v>
      </c>
      <c r="F8" s="9" t="s">
        <v>15</v>
      </c>
      <c r="G8" s="27"/>
      <c r="H8" s="15"/>
      <c r="I8" s="9" t="s">
        <v>5</v>
      </c>
      <c r="J8" s="9" t="s">
        <v>13</v>
      </c>
      <c r="K8" s="9" t="s">
        <v>14</v>
      </c>
      <c r="L8" s="9" t="s">
        <v>15</v>
      </c>
      <c r="M8" s="27"/>
      <c r="N8" s="15"/>
      <c r="O8" s="9" t="s">
        <v>5</v>
      </c>
      <c r="P8" s="9" t="s">
        <v>13</v>
      </c>
      <c r="Q8" s="9" t="s">
        <v>14</v>
      </c>
      <c r="R8" s="9" t="s">
        <v>15</v>
      </c>
    </row>
    <row r="9" spans="1:18" ht="23.25">
      <c r="A9" s="9">
        <v>1</v>
      </c>
      <c r="B9" s="6" t="s">
        <v>6</v>
      </c>
      <c r="C9" s="20">
        <f aca="true" t="shared" si="0" ref="C9:C15">D9+E9+F9</f>
        <v>419610</v>
      </c>
      <c r="D9" s="7">
        <f>'เงินเดือน (4)'!C12+'เงินเดือน (4)'!E12+'เงินเดือน (4)'!C18+'เงินเดือน (4)'!D18</f>
        <v>139870</v>
      </c>
      <c r="E9" s="7">
        <f>'เงินเดือน (4)'!G12+'เงินเดือน (4)'!I12+'เงินเดือน (4)'!H18+'เงินเดือน (4)'!G18</f>
        <v>139870</v>
      </c>
      <c r="F9" s="7">
        <f>'เงินเดือน (4)'!K12+'เงินเดือน (4)'!M12+'เงินเดือน (4)'!K18+'เงินเดือน (4)'!L18</f>
        <v>139870</v>
      </c>
      <c r="G9" s="9">
        <v>1</v>
      </c>
      <c r="H9" s="6" t="s">
        <v>6</v>
      </c>
      <c r="I9" s="20">
        <f aca="true" t="shared" si="1" ref="I9:I15">J9+K9+L9</f>
        <v>0</v>
      </c>
      <c r="J9" s="7">
        <v>0</v>
      </c>
      <c r="K9" s="7">
        <v>0</v>
      </c>
      <c r="L9" s="7">
        <v>0</v>
      </c>
      <c r="M9" s="9">
        <v>1</v>
      </c>
      <c r="N9" s="6" t="s">
        <v>6</v>
      </c>
      <c r="O9" s="20">
        <f aca="true" t="shared" si="2" ref="O9:O15">P9+Q9+R9</f>
        <v>419610</v>
      </c>
      <c r="P9" s="7">
        <f>D9+J9</f>
        <v>139870</v>
      </c>
      <c r="Q9" s="7">
        <f>E9+K9</f>
        <v>139870</v>
      </c>
      <c r="R9" s="7">
        <f>F9+L9</f>
        <v>139870</v>
      </c>
    </row>
    <row r="10" spans="1:18" ht="23.25">
      <c r="A10" s="9">
        <v>2</v>
      </c>
      <c r="B10" s="6" t="s">
        <v>9</v>
      </c>
      <c r="C10" s="20">
        <f t="shared" si="0"/>
        <v>21500</v>
      </c>
      <c r="D10" s="7">
        <f>รายละเอียด!C9</f>
        <v>6500</v>
      </c>
      <c r="E10" s="7">
        <f>รายละเอียด!D9</f>
        <v>8500</v>
      </c>
      <c r="F10" s="7">
        <f>รายละเอียด!E9</f>
        <v>6500</v>
      </c>
      <c r="G10" s="9">
        <v>2</v>
      </c>
      <c r="H10" s="6" t="s">
        <v>9</v>
      </c>
      <c r="I10" s="20">
        <f t="shared" si="1"/>
        <v>0</v>
      </c>
      <c r="J10" s="7">
        <v>0</v>
      </c>
      <c r="K10" s="7">
        <v>0</v>
      </c>
      <c r="L10" s="7">
        <v>0</v>
      </c>
      <c r="M10" s="9">
        <v>2</v>
      </c>
      <c r="N10" s="6" t="s">
        <v>9</v>
      </c>
      <c r="O10" s="20">
        <f t="shared" si="2"/>
        <v>21500</v>
      </c>
      <c r="P10" s="7">
        <f aca="true" t="shared" si="3" ref="P10:P15">D10+J10</f>
        <v>6500</v>
      </c>
      <c r="Q10" s="7">
        <f aca="true" t="shared" si="4" ref="Q10:Q15">E10+K10</f>
        <v>8500</v>
      </c>
      <c r="R10" s="7">
        <f aca="true" t="shared" si="5" ref="R10:R15">F10+L10</f>
        <v>6500</v>
      </c>
    </row>
    <row r="11" spans="1:18" ht="23.25">
      <c r="A11" s="9">
        <v>3</v>
      </c>
      <c r="B11" s="6" t="s">
        <v>10</v>
      </c>
      <c r="C11" s="20">
        <f t="shared" si="0"/>
        <v>94000</v>
      </c>
      <c r="D11" s="7">
        <f>รายละเอียด!C24</f>
        <v>18000</v>
      </c>
      <c r="E11" s="7">
        <f>รายละเอียด!D24</f>
        <v>38000</v>
      </c>
      <c r="F11" s="7">
        <f>รายละเอียด!E24</f>
        <v>38000</v>
      </c>
      <c r="G11" s="9">
        <v>3</v>
      </c>
      <c r="H11" s="6" t="s">
        <v>10</v>
      </c>
      <c r="I11" s="20">
        <f t="shared" si="1"/>
        <v>0</v>
      </c>
      <c r="J11" s="7">
        <v>0</v>
      </c>
      <c r="K11" s="7">
        <v>0</v>
      </c>
      <c r="L11" s="7">
        <v>0</v>
      </c>
      <c r="M11" s="9">
        <v>3</v>
      </c>
      <c r="N11" s="6" t="s">
        <v>10</v>
      </c>
      <c r="O11" s="20">
        <f t="shared" si="2"/>
        <v>94000</v>
      </c>
      <c r="P11" s="7">
        <f t="shared" si="3"/>
        <v>18000</v>
      </c>
      <c r="Q11" s="7">
        <f t="shared" si="4"/>
        <v>38000</v>
      </c>
      <c r="R11" s="7">
        <f t="shared" si="5"/>
        <v>38000</v>
      </c>
    </row>
    <row r="12" spans="1:18" ht="23.25">
      <c r="A12" s="9">
        <v>4</v>
      </c>
      <c r="B12" s="31" t="s">
        <v>11</v>
      </c>
      <c r="C12" s="20">
        <f t="shared" si="0"/>
        <v>81000</v>
      </c>
      <c r="D12" s="33">
        <f>รายละเอียด!C34</f>
        <v>7000</v>
      </c>
      <c r="E12" s="33">
        <f>รายละเอียด!D34</f>
        <v>7000</v>
      </c>
      <c r="F12" s="33">
        <f>รายละเอียด!E34</f>
        <v>67000</v>
      </c>
      <c r="G12" s="9">
        <v>4</v>
      </c>
      <c r="H12" s="31" t="s">
        <v>11</v>
      </c>
      <c r="I12" s="20">
        <f t="shared" si="1"/>
        <v>0</v>
      </c>
      <c r="J12" s="7">
        <v>0</v>
      </c>
      <c r="K12" s="7">
        <v>0</v>
      </c>
      <c r="L12" s="7">
        <v>0</v>
      </c>
      <c r="M12" s="9">
        <v>4</v>
      </c>
      <c r="N12" s="31" t="s">
        <v>11</v>
      </c>
      <c r="O12" s="20">
        <f t="shared" si="2"/>
        <v>81000</v>
      </c>
      <c r="P12" s="7">
        <f t="shared" si="3"/>
        <v>7000</v>
      </c>
      <c r="Q12" s="7">
        <f t="shared" si="4"/>
        <v>7000</v>
      </c>
      <c r="R12" s="7">
        <f t="shared" si="5"/>
        <v>67000</v>
      </c>
    </row>
    <row r="13" spans="1:18" ht="23.25">
      <c r="A13" s="9">
        <v>5</v>
      </c>
      <c r="B13" s="31" t="s">
        <v>50</v>
      </c>
      <c r="C13" s="20">
        <f t="shared" si="0"/>
        <v>30000</v>
      </c>
      <c r="D13" s="33">
        <f>รายละเอียด!C41</f>
        <v>10000</v>
      </c>
      <c r="E13" s="33">
        <f>รายละเอียด!D41</f>
        <v>10000</v>
      </c>
      <c r="F13" s="33">
        <f>รายละเอียด!E41</f>
        <v>10000</v>
      </c>
      <c r="G13" s="9">
        <v>5</v>
      </c>
      <c r="H13" s="31" t="s">
        <v>50</v>
      </c>
      <c r="I13" s="20">
        <f t="shared" si="1"/>
        <v>0</v>
      </c>
      <c r="J13" s="7">
        <v>0</v>
      </c>
      <c r="K13" s="7">
        <v>0</v>
      </c>
      <c r="L13" s="7">
        <v>0</v>
      </c>
      <c r="M13" s="9">
        <v>5</v>
      </c>
      <c r="N13" s="31" t="s">
        <v>50</v>
      </c>
      <c r="O13" s="20">
        <f t="shared" si="2"/>
        <v>30000</v>
      </c>
      <c r="P13" s="7">
        <f t="shared" si="3"/>
        <v>10000</v>
      </c>
      <c r="Q13" s="7">
        <f t="shared" si="4"/>
        <v>10000</v>
      </c>
      <c r="R13" s="7">
        <f t="shared" si="5"/>
        <v>10000</v>
      </c>
    </row>
    <row r="14" spans="1:18" ht="23.25">
      <c r="A14" s="9">
        <v>6</v>
      </c>
      <c r="B14" s="31" t="s">
        <v>51</v>
      </c>
      <c r="C14" s="20">
        <f t="shared" si="0"/>
        <v>0</v>
      </c>
      <c r="D14" s="33">
        <v>0</v>
      </c>
      <c r="E14" s="33">
        <v>0</v>
      </c>
      <c r="F14" s="33">
        <v>0</v>
      </c>
      <c r="G14" s="9">
        <v>6</v>
      </c>
      <c r="H14" s="31" t="s">
        <v>51</v>
      </c>
      <c r="I14" s="20">
        <f t="shared" si="1"/>
        <v>0</v>
      </c>
      <c r="J14" s="7">
        <v>0</v>
      </c>
      <c r="K14" s="7">
        <v>0</v>
      </c>
      <c r="L14" s="7">
        <v>0</v>
      </c>
      <c r="M14" s="9">
        <v>6</v>
      </c>
      <c r="N14" s="31" t="s">
        <v>51</v>
      </c>
      <c r="O14" s="20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3.25">
      <c r="A15" s="9">
        <v>7</v>
      </c>
      <c r="B15" s="6" t="s">
        <v>26</v>
      </c>
      <c r="C15" s="20">
        <f t="shared" si="0"/>
        <v>0</v>
      </c>
      <c r="D15" s="33">
        <v>0</v>
      </c>
      <c r="E15" s="33">
        <v>0</v>
      </c>
      <c r="F15" s="33">
        <v>0</v>
      </c>
      <c r="G15" s="9">
        <v>7</v>
      </c>
      <c r="H15" s="6" t="s">
        <v>26</v>
      </c>
      <c r="I15" s="20">
        <f t="shared" si="1"/>
        <v>0</v>
      </c>
      <c r="J15" s="7">
        <v>0</v>
      </c>
      <c r="K15" s="7">
        <v>0</v>
      </c>
      <c r="L15" s="7">
        <v>0</v>
      </c>
      <c r="M15" s="9">
        <v>7</v>
      </c>
      <c r="N15" s="6" t="s">
        <v>26</v>
      </c>
      <c r="O15" s="20">
        <f t="shared" si="2"/>
        <v>0</v>
      </c>
      <c r="P15" s="7">
        <f t="shared" si="3"/>
        <v>0</v>
      </c>
      <c r="Q15" s="7">
        <f t="shared" si="4"/>
        <v>0</v>
      </c>
      <c r="R15" s="7">
        <f t="shared" si="5"/>
        <v>0</v>
      </c>
    </row>
    <row r="16" spans="1:18" ht="23.25">
      <c r="A16" s="120" t="s">
        <v>5</v>
      </c>
      <c r="B16" s="121"/>
      <c r="C16" s="35">
        <f>SUM(C9:C15)</f>
        <v>646110</v>
      </c>
      <c r="D16" s="35">
        <f>SUM(D9:D15)</f>
        <v>181370</v>
      </c>
      <c r="E16" s="35">
        <f>SUM(E9:E15)</f>
        <v>203370</v>
      </c>
      <c r="F16" s="35">
        <f>SUM(F9:F15)</f>
        <v>261370</v>
      </c>
      <c r="G16" s="120" t="s">
        <v>5</v>
      </c>
      <c r="H16" s="121"/>
      <c r="I16" s="35">
        <f>SUM(I9:I15)</f>
        <v>0</v>
      </c>
      <c r="J16" s="35">
        <f>SUM(J9:J15)</f>
        <v>0</v>
      </c>
      <c r="K16" s="35">
        <f>SUM(K9:K15)</f>
        <v>0</v>
      </c>
      <c r="L16" s="35">
        <f>SUM(L9:L15)</f>
        <v>0</v>
      </c>
      <c r="M16" s="120" t="s">
        <v>5</v>
      </c>
      <c r="N16" s="121"/>
      <c r="O16" s="35">
        <f>SUM(O9:O15)</f>
        <v>646110</v>
      </c>
      <c r="P16" s="35">
        <f>SUM(P9:P15)</f>
        <v>181370</v>
      </c>
      <c r="Q16" s="35">
        <f>SUM(Q9:Q15)</f>
        <v>203370</v>
      </c>
      <c r="R16" s="35">
        <f>SUM(R9:R15)</f>
        <v>261370</v>
      </c>
    </row>
    <row r="17" spans="1:13" ht="23.25">
      <c r="A17" s="2" t="s">
        <v>17</v>
      </c>
      <c r="G17" s="2" t="s">
        <v>17</v>
      </c>
      <c r="M17" s="2" t="s">
        <v>17</v>
      </c>
    </row>
    <row r="18" spans="2:14" ht="23.25">
      <c r="B18" s="1" t="s">
        <v>19</v>
      </c>
      <c r="H18" s="1" t="s">
        <v>19</v>
      </c>
      <c r="N18" s="1" t="s">
        <v>19</v>
      </c>
    </row>
    <row r="19" spans="2:14" ht="23.25">
      <c r="B19" s="1" t="s">
        <v>19</v>
      </c>
      <c r="H19" s="1" t="s">
        <v>19</v>
      </c>
      <c r="N19" s="1" t="s">
        <v>19</v>
      </c>
    </row>
    <row r="20" spans="2:14" ht="23.25">
      <c r="B20" s="1" t="s">
        <v>19</v>
      </c>
      <c r="H20" s="1" t="s">
        <v>19</v>
      </c>
      <c r="N20" s="1" t="s">
        <v>19</v>
      </c>
    </row>
    <row r="22" spans="13:16" ht="23.25">
      <c r="M22" s="1" t="s">
        <v>18</v>
      </c>
      <c r="P22" s="1" t="s">
        <v>120</v>
      </c>
    </row>
    <row r="23" spans="13:16" ht="23.25">
      <c r="M23" s="1" t="s">
        <v>123</v>
      </c>
      <c r="P23" s="1" t="s">
        <v>122</v>
      </c>
    </row>
    <row r="24" spans="13:16" ht="23.25">
      <c r="M24" s="1" t="s">
        <v>124</v>
      </c>
      <c r="P24" s="1" t="s">
        <v>121</v>
      </c>
    </row>
    <row r="27" spans="2:14" ht="23.25">
      <c r="B27" s="32"/>
      <c r="H27" s="32"/>
      <c r="N27" s="32"/>
    </row>
    <row r="28" spans="1:14" ht="23.25">
      <c r="A28" s="122"/>
      <c r="B28" s="122"/>
      <c r="G28" s="122"/>
      <c r="H28" s="122"/>
      <c r="M28" s="122"/>
      <c r="N28" s="122"/>
    </row>
    <row r="33" spans="1:18" ht="23.25">
      <c r="A33" s="119" t="s">
        <v>54</v>
      </c>
      <c r="B33" s="119"/>
      <c r="C33" s="119"/>
      <c r="D33" s="119"/>
      <c r="E33" s="119"/>
      <c r="F33" s="119"/>
      <c r="G33" s="119" t="s">
        <v>54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23.25">
      <c r="A34" s="119" t="s">
        <v>117</v>
      </c>
      <c r="B34" s="119"/>
      <c r="C34" s="119"/>
      <c r="D34" s="119"/>
      <c r="E34" s="119"/>
      <c r="F34" s="119"/>
      <c r="G34" s="119" t="s">
        <v>117</v>
      </c>
      <c r="H34" s="119"/>
      <c r="I34" s="119"/>
      <c r="J34" s="119"/>
      <c r="K34" s="119"/>
      <c r="L34" s="119"/>
      <c r="M34" s="119" t="s">
        <v>54</v>
      </c>
      <c r="N34" s="119"/>
      <c r="O34" s="119"/>
      <c r="P34" s="119"/>
      <c r="Q34" s="119"/>
      <c r="R34" s="119"/>
    </row>
    <row r="35" spans="1:18" ht="23.25">
      <c r="A35" s="119" t="s">
        <v>118</v>
      </c>
      <c r="B35" s="119"/>
      <c r="C35" s="119"/>
      <c r="D35" s="119"/>
      <c r="E35" s="119"/>
      <c r="F35" s="119"/>
      <c r="G35" s="119" t="s">
        <v>118</v>
      </c>
      <c r="H35" s="119"/>
      <c r="I35" s="119"/>
      <c r="J35" s="119"/>
      <c r="K35" s="119"/>
      <c r="L35" s="119"/>
      <c r="M35" s="119" t="s">
        <v>117</v>
      </c>
      <c r="N35" s="119"/>
      <c r="O35" s="119"/>
      <c r="P35" s="119"/>
      <c r="Q35" s="119"/>
      <c r="R35" s="119"/>
    </row>
    <row r="36" spans="1:18" ht="23.25">
      <c r="A36" s="119" t="s">
        <v>125</v>
      </c>
      <c r="B36" s="119"/>
      <c r="C36" s="119"/>
      <c r="D36" s="119"/>
      <c r="E36" s="119"/>
      <c r="F36" s="119"/>
      <c r="G36" s="119" t="str">
        <f>A36</f>
        <v>ไตรมาสที่   2    ตั้งแต่เดือนมกราคม  2562   ถึงเดือนมีนาคม    2562</v>
      </c>
      <c r="H36" s="119"/>
      <c r="I36" s="119"/>
      <c r="J36" s="119"/>
      <c r="K36" s="119"/>
      <c r="L36" s="119"/>
      <c r="M36" s="119" t="s">
        <v>118</v>
      </c>
      <c r="N36" s="119"/>
      <c r="O36" s="119"/>
      <c r="P36" s="119"/>
      <c r="Q36" s="119"/>
      <c r="R36" s="119"/>
    </row>
    <row r="37" spans="1:18" ht="23.25">
      <c r="A37" s="119" t="s">
        <v>115</v>
      </c>
      <c r="B37" s="119"/>
      <c r="C37" s="119"/>
      <c r="D37" s="119"/>
      <c r="E37" s="119"/>
      <c r="F37" s="119"/>
      <c r="G37" s="119" t="s">
        <v>116</v>
      </c>
      <c r="H37" s="119"/>
      <c r="I37" s="119"/>
      <c r="J37" s="119"/>
      <c r="K37" s="119"/>
      <c r="L37" s="119"/>
      <c r="M37" s="119" t="str">
        <f>G36</f>
        <v>ไตรมาสที่   2    ตั้งแต่เดือนมกราคม  2562   ถึงเดือนมีนาคม    2562</v>
      </c>
      <c r="N37" s="119"/>
      <c r="O37" s="119"/>
      <c r="P37" s="119"/>
      <c r="Q37" s="119"/>
      <c r="R37" s="119"/>
    </row>
    <row r="39" spans="1:18" ht="23.25">
      <c r="A39" s="3" t="s">
        <v>0</v>
      </c>
      <c r="B39" s="10" t="s">
        <v>1</v>
      </c>
      <c r="C39" s="123" t="s">
        <v>16</v>
      </c>
      <c r="D39" s="123"/>
      <c r="E39" s="123"/>
      <c r="F39" s="123"/>
      <c r="G39" s="3" t="s">
        <v>0</v>
      </c>
      <c r="H39" s="10" t="s">
        <v>1</v>
      </c>
      <c r="I39" s="123" t="s">
        <v>16</v>
      </c>
      <c r="J39" s="123"/>
      <c r="K39" s="123"/>
      <c r="L39" s="123"/>
      <c r="M39" s="3" t="s">
        <v>0</v>
      </c>
      <c r="N39" s="10" t="s">
        <v>1</v>
      </c>
      <c r="O39" s="123" t="s">
        <v>16</v>
      </c>
      <c r="P39" s="123"/>
      <c r="Q39" s="123"/>
      <c r="R39" s="123"/>
    </row>
    <row r="40" spans="1:18" ht="23.25">
      <c r="A40" s="27"/>
      <c r="B40" s="15"/>
      <c r="C40" s="9" t="s">
        <v>5</v>
      </c>
      <c r="D40" s="9" t="s">
        <v>30</v>
      </c>
      <c r="E40" s="9" t="s">
        <v>31</v>
      </c>
      <c r="F40" s="9" t="s">
        <v>32</v>
      </c>
      <c r="G40" s="27"/>
      <c r="H40" s="15"/>
      <c r="I40" s="9" t="s">
        <v>5</v>
      </c>
      <c r="J40" s="9" t="s">
        <v>30</v>
      </c>
      <c r="K40" s="9" t="s">
        <v>31</v>
      </c>
      <c r="L40" s="9" t="s">
        <v>32</v>
      </c>
      <c r="M40" s="27"/>
      <c r="N40" s="15"/>
      <c r="O40" s="9" t="s">
        <v>5</v>
      </c>
      <c r="P40" s="9" t="s">
        <v>30</v>
      </c>
      <c r="Q40" s="9" t="s">
        <v>31</v>
      </c>
      <c r="R40" s="9" t="s">
        <v>32</v>
      </c>
    </row>
    <row r="41" spans="1:18" ht="23.25">
      <c r="A41" s="9">
        <v>1</v>
      </c>
      <c r="B41" s="6" t="s">
        <v>6</v>
      </c>
      <c r="C41" s="20">
        <f aca="true" t="shared" si="6" ref="C41:C47">D41+E41+F41</f>
        <v>419610</v>
      </c>
      <c r="D41" s="7">
        <f>'เงินเดือน (4)'!C51+'เงินเดือน (4)'!E51+'เงินเดือน (4)'!C57+'เงินเดือน (4)'!D57</f>
        <v>139870</v>
      </c>
      <c r="E41" s="7">
        <f>'เงินเดือน (4)'!G51+'เงินเดือน (4)'!I51+'เงินเดือน (4)'!G57+'เงินเดือน (4)'!H57</f>
        <v>139870</v>
      </c>
      <c r="F41" s="7">
        <f>'เงินเดือน (4)'!K51+'เงินเดือน (4)'!M51+'เงินเดือน (4)'!K57+'เงินเดือน (4)'!L57</f>
        <v>139870</v>
      </c>
      <c r="G41" s="9">
        <v>1</v>
      </c>
      <c r="H41" s="6" t="s">
        <v>6</v>
      </c>
      <c r="I41" s="20">
        <f aca="true" t="shared" si="7" ref="I41:I47">J41+K41+L41</f>
        <v>0</v>
      </c>
      <c r="J41" s="7">
        <v>0</v>
      </c>
      <c r="K41" s="7">
        <v>0</v>
      </c>
      <c r="L41" s="7">
        <v>0</v>
      </c>
      <c r="M41" s="9">
        <v>1</v>
      </c>
      <c r="N41" s="6" t="s">
        <v>6</v>
      </c>
      <c r="O41" s="20">
        <f aca="true" t="shared" si="8" ref="O41:O47">P41+Q41+R41</f>
        <v>419610</v>
      </c>
      <c r="P41" s="7">
        <f>D41+J41</f>
        <v>139870</v>
      </c>
      <c r="Q41" s="7">
        <f>E41+K41</f>
        <v>139870</v>
      </c>
      <c r="R41" s="7">
        <f>F41+L41</f>
        <v>139870</v>
      </c>
    </row>
    <row r="42" spans="1:18" ht="23.25">
      <c r="A42" s="9">
        <v>2</v>
      </c>
      <c r="B42" s="6" t="s">
        <v>9</v>
      </c>
      <c r="C42" s="20">
        <f t="shared" si="6"/>
        <v>19500</v>
      </c>
      <c r="D42" s="7">
        <f>รายละเอียด!C78</f>
        <v>6500</v>
      </c>
      <c r="E42" s="7">
        <f>รายละเอียด!D78</f>
        <v>6500</v>
      </c>
      <c r="F42" s="7">
        <f>รายละเอียด!E78</f>
        <v>6500</v>
      </c>
      <c r="G42" s="9">
        <v>2</v>
      </c>
      <c r="H42" s="6" t="s">
        <v>9</v>
      </c>
      <c r="I42" s="20">
        <f t="shared" si="7"/>
        <v>0</v>
      </c>
      <c r="J42" s="7">
        <v>0</v>
      </c>
      <c r="K42" s="7">
        <v>0</v>
      </c>
      <c r="L42" s="7">
        <v>0</v>
      </c>
      <c r="M42" s="9">
        <v>2</v>
      </c>
      <c r="N42" s="6" t="s">
        <v>9</v>
      </c>
      <c r="O42" s="20">
        <f t="shared" si="8"/>
        <v>19500</v>
      </c>
      <c r="P42" s="7">
        <f aca="true" t="shared" si="9" ref="P42:P47">D42+J42</f>
        <v>6500</v>
      </c>
      <c r="Q42" s="7">
        <f aca="true" t="shared" si="10" ref="Q42:Q47">E42+K42</f>
        <v>6500</v>
      </c>
      <c r="R42" s="7">
        <f aca="true" t="shared" si="11" ref="R42:R47">F42+L42</f>
        <v>6500</v>
      </c>
    </row>
    <row r="43" spans="1:18" ht="23.25">
      <c r="A43" s="9">
        <v>3</v>
      </c>
      <c r="B43" s="6" t="s">
        <v>10</v>
      </c>
      <c r="C43" s="20">
        <f t="shared" si="6"/>
        <v>129000</v>
      </c>
      <c r="D43" s="7">
        <f>รายละเอียด!C93</f>
        <v>43000</v>
      </c>
      <c r="E43" s="7">
        <f>รายละเอียด!D93</f>
        <v>43000</v>
      </c>
      <c r="F43" s="7">
        <f>รายละเอียด!E93</f>
        <v>43000</v>
      </c>
      <c r="G43" s="9">
        <v>3</v>
      </c>
      <c r="H43" s="6" t="s">
        <v>10</v>
      </c>
      <c r="I43" s="20">
        <f t="shared" si="7"/>
        <v>0</v>
      </c>
      <c r="J43" s="7">
        <v>0</v>
      </c>
      <c r="K43" s="7">
        <v>0</v>
      </c>
      <c r="L43" s="7">
        <v>0</v>
      </c>
      <c r="M43" s="9">
        <v>3</v>
      </c>
      <c r="N43" s="6" t="s">
        <v>10</v>
      </c>
      <c r="O43" s="20">
        <f t="shared" si="8"/>
        <v>129000</v>
      </c>
      <c r="P43" s="7">
        <f t="shared" si="9"/>
        <v>43000</v>
      </c>
      <c r="Q43" s="7">
        <f t="shared" si="10"/>
        <v>43000</v>
      </c>
      <c r="R43" s="7">
        <f t="shared" si="11"/>
        <v>43000</v>
      </c>
    </row>
    <row r="44" spans="1:18" ht="23.25">
      <c r="A44" s="9">
        <v>4</v>
      </c>
      <c r="B44" s="31" t="s">
        <v>11</v>
      </c>
      <c r="C44" s="20">
        <f t="shared" si="6"/>
        <v>126000</v>
      </c>
      <c r="D44" s="33">
        <f>รายละเอียด!C103</f>
        <v>23000</v>
      </c>
      <c r="E44" s="33">
        <f>รายละเอียด!D103</f>
        <v>73000</v>
      </c>
      <c r="F44" s="33">
        <f>รายละเอียด!E103</f>
        <v>30000</v>
      </c>
      <c r="G44" s="9">
        <v>4</v>
      </c>
      <c r="H44" s="31" t="s">
        <v>11</v>
      </c>
      <c r="I44" s="20">
        <f t="shared" si="7"/>
        <v>0</v>
      </c>
      <c r="J44" s="7">
        <v>0</v>
      </c>
      <c r="K44" s="7">
        <v>0</v>
      </c>
      <c r="L44" s="7">
        <v>0</v>
      </c>
      <c r="M44" s="9">
        <v>4</v>
      </c>
      <c r="N44" s="31" t="s">
        <v>11</v>
      </c>
      <c r="O44" s="20">
        <f t="shared" si="8"/>
        <v>126000</v>
      </c>
      <c r="P44" s="7">
        <f t="shared" si="9"/>
        <v>23000</v>
      </c>
      <c r="Q44" s="7">
        <f t="shared" si="10"/>
        <v>73000</v>
      </c>
      <c r="R44" s="7">
        <f t="shared" si="11"/>
        <v>30000</v>
      </c>
    </row>
    <row r="45" spans="1:18" ht="23.25">
      <c r="A45" s="9">
        <v>5</v>
      </c>
      <c r="B45" s="31" t="s">
        <v>50</v>
      </c>
      <c r="C45" s="20">
        <f t="shared" si="6"/>
        <v>39000</v>
      </c>
      <c r="D45" s="33">
        <f>รายละเอียด!C110</f>
        <v>13000</v>
      </c>
      <c r="E45" s="33">
        <f>รายละเอียด!D110</f>
        <v>13000</v>
      </c>
      <c r="F45" s="33">
        <f>รายละเอียด!E110</f>
        <v>13000</v>
      </c>
      <c r="G45" s="9">
        <v>5</v>
      </c>
      <c r="H45" s="31" t="s">
        <v>50</v>
      </c>
      <c r="I45" s="20">
        <f t="shared" si="7"/>
        <v>0</v>
      </c>
      <c r="J45" s="7">
        <v>0</v>
      </c>
      <c r="K45" s="7">
        <v>0</v>
      </c>
      <c r="L45" s="7">
        <v>0</v>
      </c>
      <c r="M45" s="9">
        <v>5</v>
      </c>
      <c r="N45" s="31" t="s">
        <v>50</v>
      </c>
      <c r="O45" s="20">
        <f t="shared" si="8"/>
        <v>39000</v>
      </c>
      <c r="P45" s="7">
        <f t="shared" si="9"/>
        <v>13000</v>
      </c>
      <c r="Q45" s="7">
        <f t="shared" si="10"/>
        <v>13000</v>
      </c>
      <c r="R45" s="7">
        <f t="shared" si="11"/>
        <v>13000</v>
      </c>
    </row>
    <row r="46" spans="1:18" ht="23.25">
      <c r="A46" s="9">
        <v>6</v>
      </c>
      <c r="B46" s="31" t="s">
        <v>51</v>
      </c>
      <c r="C46" s="20">
        <f t="shared" si="6"/>
        <v>0</v>
      </c>
      <c r="D46" s="33">
        <v>0</v>
      </c>
      <c r="E46" s="33">
        <v>0</v>
      </c>
      <c r="F46" s="33">
        <v>0</v>
      </c>
      <c r="G46" s="9">
        <v>6</v>
      </c>
      <c r="H46" s="31" t="s">
        <v>51</v>
      </c>
      <c r="I46" s="20">
        <f t="shared" si="7"/>
        <v>0</v>
      </c>
      <c r="J46" s="7">
        <v>0</v>
      </c>
      <c r="K46" s="7">
        <v>0</v>
      </c>
      <c r="L46" s="7">
        <v>0</v>
      </c>
      <c r="M46" s="9">
        <v>6</v>
      </c>
      <c r="N46" s="31" t="s">
        <v>51</v>
      </c>
      <c r="O46" s="20">
        <f t="shared" si="8"/>
        <v>0</v>
      </c>
      <c r="P46" s="7">
        <f t="shared" si="9"/>
        <v>0</v>
      </c>
      <c r="Q46" s="7">
        <f t="shared" si="10"/>
        <v>0</v>
      </c>
      <c r="R46" s="7">
        <f t="shared" si="11"/>
        <v>0</v>
      </c>
    </row>
    <row r="47" spans="1:18" ht="23.25">
      <c r="A47" s="9">
        <v>7</v>
      </c>
      <c r="B47" s="6" t="s">
        <v>26</v>
      </c>
      <c r="C47" s="20">
        <f t="shared" si="6"/>
        <v>6000</v>
      </c>
      <c r="D47" s="33">
        <f>รายละเอียด!C115</f>
        <v>6000</v>
      </c>
      <c r="E47" s="33">
        <f>รายละเอียด!D155</f>
        <v>0</v>
      </c>
      <c r="F47" s="33">
        <f>รายละเอียด!E155</f>
        <v>0</v>
      </c>
      <c r="G47" s="9">
        <v>7</v>
      </c>
      <c r="H47" s="6" t="s">
        <v>26</v>
      </c>
      <c r="I47" s="20">
        <f t="shared" si="7"/>
        <v>0</v>
      </c>
      <c r="J47" s="7">
        <f>รายละเอียด!C177</f>
        <v>0</v>
      </c>
      <c r="K47" s="7">
        <f>รายละเอียด!D177</f>
        <v>0</v>
      </c>
      <c r="L47" s="7">
        <f>รายละเอียด!E177</f>
        <v>0</v>
      </c>
      <c r="M47" s="9">
        <v>7</v>
      </c>
      <c r="N47" s="6" t="s">
        <v>26</v>
      </c>
      <c r="O47" s="20">
        <f t="shared" si="8"/>
        <v>6000</v>
      </c>
      <c r="P47" s="7">
        <f t="shared" si="9"/>
        <v>6000</v>
      </c>
      <c r="Q47" s="7">
        <f t="shared" si="10"/>
        <v>0</v>
      </c>
      <c r="R47" s="7">
        <f t="shared" si="11"/>
        <v>0</v>
      </c>
    </row>
    <row r="48" spans="1:18" ht="23.25">
      <c r="A48" s="120" t="s">
        <v>5</v>
      </c>
      <c r="B48" s="121"/>
      <c r="C48" s="35">
        <f>SUM(C41:C47)</f>
        <v>739110</v>
      </c>
      <c r="D48" s="35">
        <f>SUM(D41:D47)</f>
        <v>231370</v>
      </c>
      <c r="E48" s="35">
        <f>SUM(E41:E47)</f>
        <v>275370</v>
      </c>
      <c r="F48" s="35">
        <f>SUM(F41:F47)</f>
        <v>232370</v>
      </c>
      <c r="G48" s="120" t="s">
        <v>5</v>
      </c>
      <c r="H48" s="121"/>
      <c r="I48" s="35">
        <f>SUM(I41:I47)</f>
        <v>0</v>
      </c>
      <c r="J48" s="35">
        <f>SUM(J41:J47)</f>
        <v>0</v>
      </c>
      <c r="K48" s="35">
        <f>SUM(K41:K47)</f>
        <v>0</v>
      </c>
      <c r="L48" s="35">
        <f>SUM(L41:L47)</f>
        <v>0</v>
      </c>
      <c r="M48" s="120" t="s">
        <v>5</v>
      </c>
      <c r="N48" s="121"/>
      <c r="O48" s="35">
        <f>SUM(O41:O47)</f>
        <v>739110</v>
      </c>
      <c r="P48" s="35">
        <f>SUM(P41:P47)</f>
        <v>231370</v>
      </c>
      <c r="Q48" s="35">
        <f>SUM(Q41:Q47)</f>
        <v>275370</v>
      </c>
      <c r="R48" s="35">
        <f>SUM(R41:R47)</f>
        <v>232370</v>
      </c>
    </row>
    <row r="49" spans="1:13" ht="23.25">
      <c r="A49" s="2" t="s">
        <v>17</v>
      </c>
      <c r="G49" s="2" t="s">
        <v>17</v>
      </c>
      <c r="M49" s="2" t="s">
        <v>17</v>
      </c>
    </row>
    <row r="50" spans="2:14" ht="23.25">
      <c r="B50" s="1" t="s">
        <v>19</v>
      </c>
      <c r="H50" s="1" t="s">
        <v>19</v>
      </c>
      <c r="N50" s="1" t="s">
        <v>19</v>
      </c>
    </row>
    <row r="51" spans="2:14" ht="23.25">
      <c r="B51" s="1" t="s">
        <v>19</v>
      </c>
      <c r="H51" s="1" t="s">
        <v>19</v>
      </c>
      <c r="N51" s="1" t="s">
        <v>19</v>
      </c>
    </row>
    <row r="52" spans="2:14" ht="23.25">
      <c r="B52" s="1" t="s">
        <v>19</v>
      </c>
      <c r="H52" s="1" t="s">
        <v>19</v>
      </c>
      <c r="N52" s="1" t="s">
        <v>19</v>
      </c>
    </row>
    <row r="54" spans="13:16" ht="23.25">
      <c r="M54" s="1" t="s">
        <v>18</v>
      </c>
      <c r="P54" s="1" t="s">
        <v>120</v>
      </c>
    </row>
    <row r="55" spans="13:16" ht="23.25">
      <c r="M55" s="1" t="s">
        <v>123</v>
      </c>
      <c r="P55" s="1" t="s">
        <v>122</v>
      </c>
    </row>
    <row r="56" spans="13:16" ht="23.25">
      <c r="M56" s="1" t="s">
        <v>124</v>
      </c>
      <c r="P56" s="1" t="s">
        <v>121</v>
      </c>
    </row>
    <row r="59" spans="2:14" ht="23.25">
      <c r="B59" s="32"/>
      <c r="H59" s="32"/>
      <c r="N59" s="32"/>
    </row>
    <row r="60" spans="1:14" ht="23.25">
      <c r="A60" s="122"/>
      <c r="B60" s="122"/>
      <c r="G60" s="122"/>
      <c r="H60" s="122"/>
      <c r="M60" s="122"/>
      <c r="N60" s="122"/>
    </row>
    <row r="61" spans="1:14" ht="23.25">
      <c r="A61" s="122"/>
      <c r="B61" s="122"/>
      <c r="G61" s="122"/>
      <c r="H61" s="122"/>
      <c r="M61" s="122"/>
      <c r="N61" s="122"/>
    </row>
    <row r="65" spans="1:18" ht="23.25">
      <c r="A65" s="119" t="s">
        <v>54</v>
      </c>
      <c r="B65" s="119"/>
      <c r="C65" s="119"/>
      <c r="D65" s="119"/>
      <c r="E65" s="119"/>
      <c r="F65" s="119"/>
      <c r="G65" s="119" t="s">
        <v>54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1:18" ht="23.25">
      <c r="A66" s="119" t="str">
        <f>A2</f>
        <v>แผนการใช้จ่ายเงินของหน่วยงาน  กองช่าง</v>
      </c>
      <c r="B66" s="119"/>
      <c r="C66" s="119"/>
      <c r="D66" s="119"/>
      <c r="E66" s="119"/>
      <c r="F66" s="119"/>
      <c r="G66" s="119" t="str">
        <f>G2</f>
        <v>แผนการใช้จ่ายเงินของหน่วยงาน  กองช่าง</v>
      </c>
      <c r="H66" s="119"/>
      <c r="I66" s="119"/>
      <c r="J66" s="119"/>
      <c r="K66" s="119"/>
      <c r="L66" s="119"/>
      <c r="M66" s="119" t="s">
        <v>54</v>
      </c>
      <c r="N66" s="119"/>
      <c r="O66" s="119"/>
      <c r="P66" s="119"/>
      <c r="Q66" s="119"/>
      <c r="R66" s="119"/>
    </row>
    <row r="67" spans="1:18" ht="23.25">
      <c r="A67" s="119" t="str">
        <f>A3</f>
        <v>งบประมาณรายจ่าย  ประจำปี พ.ศ.   2562</v>
      </c>
      <c r="B67" s="119"/>
      <c r="C67" s="119"/>
      <c r="D67" s="119"/>
      <c r="E67" s="119"/>
      <c r="F67" s="119"/>
      <c r="G67" s="119" t="str">
        <f>G3</f>
        <v>งบประมาณรายจ่าย  ประจำปี พ.ศ.   2562</v>
      </c>
      <c r="H67" s="119"/>
      <c r="I67" s="119"/>
      <c r="J67" s="119"/>
      <c r="K67" s="119"/>
      <c r="L67" s="119"/>
      <c r="M67" s="119" t="s">
        <v>55</v>
      </c>
      <c r="N67" s="119"/>
      <c r="O67" s="119"/>
      <c r="P67" s="119"/>
      <c r="Q67" s="119"/>
      <c r="R67" s="119"/>
    </row>
    <row r="68" spans="1:18" ht="23.25">
      <c r="A68" s="119" t="s">
        <v>126</v>
      </c>
      <c r="B68" s="119"/>
      <c r="C68" s="119"/>
      <c r="D68" s="119"/>
      <c r="E68" s="119"/>
      <c r="F68" s="119"/>
      <c r="G68" s="119" t="str">
        <f>A68</f>
        <v>ไตรมาสที่   3    ตั้งแต่เดือนเมษายน  2562   ถึงเดือนมิถุนายน   2562</v>
      </c>
      <c r="H68" s="119"/>
      <c r="I68" s="119"/>
      <c r="J68" s="119"/>
      <c r="K68" s="119"/>
      <c r="L68" s="119"/>
      <c r="M68" s="119" t="s">
        <v>29</v>
      </c>
      <c r="N68" s="119"/>
      <c r="O68" s="119"/>
      <c r="P68" s="119"/>
      <c r="Q68" s="119"/>
      <c r="R68" s="119"/>
    </row>
    <row r="69" spans="1:18" ht="23.25">
      <c r="A69" s="119" t="s">
        <v>115</v>
      </c>
      <c r="B69" s="119"/>
      <c r="C69" s="119"/>
      <c r="D69" s="119"/>
      <c r="E69" s="119"/>
      <c r="F69" s="119"/>
      <c r="G69" s="119" t="s">
        <v>116</v>
      </c>
      <c r="H69" s="119"/>
      <c r="I69" s="119"/>
      <c r="J69" s="119"/>
      <c r="K69" s="119"/>
      <c r="L69" s="119"/>
      <c r="M69" s="119" t="str">
        <f>G68</f>
        <v>ไตรมาสที่   3    ตั้งแต่เดือนเมษายน  2562   ถึงเดือนมิถุนายน   2562</v>
      </c>
      <c r="N69" s="119"/>
      <c r="O69" s="119"/>
      <c r="P69" s="119"/>
      <c r="Q69" s="119"/>
      <c r="R69" s="119"/>
    </row>
    <row r="71" spans="1:18" ht="23.25">
      <c r="A71" s="3" t="s">
        <v>0</v>
      </c>
      <c r="B71" s="10" t="s">
        <v>1</v>
      </c>
      <c r="C71" s="123" t="s">
        <v>16</v>
      </c>
      <c r="D71" s="123"/>
      <c r="E71" s="123"/>
      <c r="F71" s="123"/>
      <c r="G71" s="3" t="s">
        <v>0</v>
      </c>
      <c r="H71" s="10" t="s">
        <v>1</v>
      </c>
      <c r="I71" s="123" t="s">
        <v>16</v>
      </c>
      <c r="J71" s="123"/>
      <c r="K71" s="123"/>
      <c r="L71" s="123"/>
      <c r="M71" s="3" t="s">
        <v>0</v>
      </c>
      <c r="N71" s="10" t="s">
        <v>1</v>
      </c>
      <c r="O71" s="123" t="s">
        <v>16</v>
      </c>
      <c r="P71" s="123"/>
      <c r="Q71" s="123"/>
      <c r="R71" s="123"/>
    </row>
    <row r="72" spans="1:18" ht="23.25">
      <c r="A72" s="27"/>
      <c r="B72" s="15"/>
      <c r="C72" s="9" t="s">
        <v>5</v>
      </c>
      <c r="D72" s="9" t="s">
        <v>39</v>
      </c>
      <c r="E72" s="9" t="s">
        <v>40</v>
      </c>
      <c r="F72" s="9" t="s">
        <v>41</v>
      </c>
      <c r="G72" s="27"/>
      <c r="H72" s="15"/>
      <c r="I72" s="9" t="s">
        <v>5</v>
      </c>
      <c r="J72" s="9" t="s">
        <v>39</v>
      </c>
      <c r="K72" s="9" t="s">
        <v>40</v>
      </c>
      <c r="L72" s="9" t="s">
        <v>41</v>
      </c>
      <c r="M72" s="27"/>
      <c r="N72" s="15"/>
      <c r="O72" s="9" t="s">
        <v>5</v>
      </c>
      <c r="P72" s="9" t="s">
        <v>39</v>
      </c>
      <c r="Q72" s="9" t="s">
        <v>40</v>
      </c>
      <c r="R72" s="9" t="s">
        <v>41</v>
      </c>
    </row>
    <row r="73" spans="1:18" ht="23.25">
      <c r="A73" s="9">
        <v>1</v>
      </c>
      <c r="B73" s="6" t="s">
        <v>6</v>
      </c>
      <c r="C73" s="20">
        <f aca="true" t="shared" si="12" ref="C73:C79">D73+E73+F73</f>
        <v>426000</v>
      </c>
      <c r="D73" s="7">
        <f>'เงินเดือน (4)'!C90+'เงินเดือน (4)'!E90+'เงินเดือน (4)'!C96+'เงินเดือน (4)'!D96</f>
        <v>142000</v>
      </c>
      <c r="E73" s="7">
        <f>'เงินเดือน (4)'!G90+'เงินเดือน (4)'!I90+'เงินเดือน (4)'!G96+'เงินเดือน (4)'!H96</f>
        <v>142000</v>
      </c>
      <c r="F73" s="7">
        <f>'เงินเดือน (4)'!K90+'เงินเดือน (4)'!M90+'เงินเดือน (4)'!K96+'เงินเดือน (4)'!L96</f>
        <v>142000</v>
      </c>
      <c r="G73" s="9">
        <v>1</v>
      </c>
      <c r="H73" s="6" t="s">
        <v>6</v>
      </c>
      <c r="I73" s="20">
        <f aca="true" t="shared" si="13" ref="I73:I79">J73+K73+L73</f>
        <v>0</v>
      </c>
      <c r="J73" s="7">
        <v>0</v>
      </c>
      <c r="K73" s="7">
        <v>0</v>
      </c>
      <c r="L73" s="7">
        <v>0</v>
      </c>
      <c r="M73" s="9">
        <v>1</v>
      </c>
      <c r="N73" s="6" t="s">
        <v>6</v>
      </c>
      <c r="O73" s="20">
        <f aca="true" t="shared" si="14" ref="O73:O79">P73+Q73+R73</f>
        <v>426000</v>
      </c>
      <c r="P73" s="7">
        <f>D73+J73</f>
        <v>142000</v>
      </c>
      <c r="Q73" s="7">
        <f>E73+K73</f>
        <v>142000</v>
      </c>
      <c r="R73" s="7">
        <f>F73+L73</f>
        <v>142000</v>
      </c>
    </row>
    <row r="74" spans="1:18" ht="23.25">
      <c r="A74" s="9">
        <v>2</v>
      </c>
      <c r="B74" s="6" t="s">
        <v>9</v>
      </c>
      <c r="C74" s="20">
        <f t="shared" si="12"/>
        <v>29500</v>
      </c>
      <c r="D74" s="7">
        <f>รายละเอียด!C147</f>
        <v>6500</v>
      </c>
      <c r="E74" s="7">
        <f>รายละเอียด!D147</f>
        <v>6500</v>
      </c>
      <c r="F74" s="7">
        <f>รายละเอียด!E147</f>
        <v>16500</v>
      </c>
      <c r="G74" s="9">
        <v>2</v>
      </c>
      <c r="H74" s="6" t="s">
        <v>9</v>
      </c>
      <c r="I74" s="20">
        <f t="shared" si="13"/>
        <v>0</v>
      </c>
      <c r="J74" s="7">
        <v>0</v>
      </c>
      <c r="K74" s="7">
        <v>0</v>
      </c>
      <c r="L74" s="7">
        <v>0</v>
      </c>
      <c r="M74" s="9">
        <v>2</v>
      </c>
      <c r="N74" s="6" t="s">
        <v>9</v>
      </c>
      <c r="O74" s="20">
        <f t="shared" si="14"/>
        <v>29500</v>
      </c>
      <c r="P74" s="7">
        <f aca="true" t="shared" si="15" ref="P74:P79">D74+J74</f>
        <v>6500</v>
      </c>
      <c r="Q74" s="7">
        <f aca="true" t="shared" si="16" ref="Q74:Q79">E74+K74</f>
        <v>6500</v>
      </c>
      <c r="R74" s="7">
        <f aca="true" t="shared" si="17" ref="R74:R79">F74+L74</f>
        <v>16500</v>
      </c>
    </row>
    <row r="75" spans="1:18" ht="23.25">
      <c r="A75" s="9">
        <v>3</v>
      </c>
      <c r="B75" s="6" t="s">
        <v>10</v>
      </c>
      <c r="C75" s="20">
        <f t="shared" si="12"/>
        <v>94000</v>
      </c>
      <c r="D75" s="7">
        <f>รายละเอียด!C162</f>
        <v>18000</v>
      </c>
      <c r="E75" s="7">
        <f>รายละเอียด!D162</f>
        <v>28000</v>
      </c>
      <c r="F75" s="7">
        <f>รายละเอียด!E162</f>
        <v>48000</v>
      </c>
      <c r="G75" s="9">
        <v>3</v>
      </c>
      <c r="H75" s="6" t="s">
        <v>10</v>
      </c>
      <c r="I75" s="20">
        <f t="shared" si="13"/>
        <v>0</v>
      </c>
      <c r="J75" s="7">
        <v>0</v>
      </c>
      <c r="K75" s="7">
        <v>0</v>
      </c>
      <c r="L75" s="7">
        <v>0</v>
      </c>
      <c r="M75" s="9">
        <v>3</v>
      </c>
      <c r="N75" s="6" t="s">
        <v>10</v>
      </c>
      <c r="O75" s="20">
        <f t="shared" si="14"/>
        <v>94000</v>
      </c>
      <c r="P75" s="7">
        <f t="shared" si="15"/>
        <v>18000</v>
      </c>
      <c r="Q75" s="7">
        <f t="shared" si="16"/>
        <v>28000</v>
      </c>
      <c r="R75" s="7">
        <f t="shared" si="17"/>
        <v>48000</v>
      </c>
    </row>
    <row r="76" spans="1:18" ht="23.25">
      <c r="A76" s="9">
        <v>4</v>
      </c>
      <c r="B76" s="31" t="s">
        <v>11</v>
      </c>
      <c r="C76" s="20">
        <f t="shared" si="12"/>
        <v>211000</v>
      </c>
      <c r="D76" s="33">
        <f>รายละเอียด!C172</f>
        <v>58000</v>
      </c>
      <c r="E76" s="33">
        <f>รายละเอียด!D172</f>
        <v>95000</v>
      </c>
      <c r="F76" s="33">
        <f>รายละเอียด!E172</f>
        <v>58000</v>
      </c>
      <c r="G76" s="9">
        <v>4</v>
      </c>
      <c r="H76" s="31" t="s">
        <v>11</v>
      </c>
      <c r="I76" s="20">
        <f t="shared" si="13"/>
        <v>0</v>
      </c>
      <c r="J76" s="7">
        <v>0</v>
      </c>
      <c r="K76" s="7">
        <v>0</v>
      </c>
      <c r="L76" s="7">
        <v>0</v>
      </c>
      <c r="M76" s="9">
        <v>4</v>
      </c>
      <c r="N76" s="31" t="s">
        <v>11</v>
      </c>
      <c r="O76" s="20">
        <f t="shared" si="14"/>
        <v>211000</v>
      </c>
      <c r="P76" s="7">
        <f t="shared" si="15"/>
        <v>58000</v>
      </c>
      <c r="Q76" s="7">
        <f t="shared" si="16"/>
        <v>95000</v>
      </c>
      <c r="R76" s="7">
        <f t="shared" si="17"/>
        <v>58000</v>
      </c>
    </row>
    <row r="77" spans="1:18" ht="23.25">
      <c r="A77" s="9">
        <v>5</v>
      </c>
      <c r="B77" s="31" t="s">
        <v>50</v>
      </c>
      <c r="C77" s="20">
        <f t="shared" si="12"/>
        <v>30000</v>
      </c>
      <c r="D77" s="33">
        <f>รายละเอียด!C179</f>
        <v>10000</v>
      </c>
      <c r="E77" s="33">
        <f>รายละเอียด!D179</f>
        <v>10000</v>
      </c>
      <c r="F77" s="33">
        <f>รายละเอียด!E179</f>
        <v>10000</v>
      </c>
      <c r="G77" s="9">
        <v>5</v>
      </c>
      <c r="H77" s="31" t="s">
        <v>50</v>
      </c>
      <c r="I77" s="20">
        <f t="shared" si="13"/>
        <v>0</v>
      </c>
      <c r="J77" s="7">
        <v>0</v>
      </c>
      <c r="K77" s="7">
        <v>0</v>
      </c>
      <c r="L77" s="7">
        <v>0</v>
      </c>
      <c r="M77" s="9">
        <v>5</v>
      </c>
      <c r="N77" s="31" t="s">
        <v>50</v>
      </c>
      <c r="O77" s="20">
        <f t="shared" si="14"/>
        <v>30000</v>
      </c>
      <c r="P77" s="7">
        <f t="shared" si="15"/>
        <v>10000</v>
      </c>
      <c r="Q77" s="7">
        <f t="shared" si="16"/>
        <v>10000</v>
      </c>
      <c r="R77" s="7">
        <f t="shared" si="17"/>
        <v>10000</v>
      </c>
    </row>
    <row r="78" spans="1:18" ht="23.25">
      <c r="A78" s="9">
        <v>6</v>
      </c>
      <c r="B78" s="31" t="s">
        <v>51</v>
      </c>
      <c r="C78" s="20">
        <f t="shared" si="12"/>
        <v>0</v>
      </c>
      <c r="D78" s="33">
        <f>รายละเอียด!C184</f>
        <v>0</v>
      </c>
      <c r="E78" s="33">
        <f>รายละเอียด!D184</f>
        <v>0</v>
      </c>
      <c r="F78" s="33">
        <f>รายละเอียด!E184</f>
        <v>0</v>
      </c>
      <c r="G78" s="9">
        <v>6</v>
      </c>
      <c r="H78" s="31" t="s">
        <v>51</v>
      </c>
      <c r="I78" s="20">
        <f t="shared" si="13"/>
        <v>0</v>
      </c>
      <c r="J78" s="7">
        <v>0</v>
      </c>
      <c r="K78" s="7">
        <v>0</v>
      </c>
      <c r="L78" s="7">
        <v>0</v>
      </c>
      <c r="M78" s="9">
        <v>6</v>
      </c>
      <c r="N78" s="31" t="s">
        <v>51</v>
      </c>
      <c r="O78" s="20">
        <f t="shared" si="14"/>
        <v>0</v>
      </c>
      <c r="P78" s="7">
        <f t="shared" si="15"/>
        <v>0</v>
      </c>
      <c r="Q78" s="7">
        <f t="shared" si="16"/>
        <v>0</v>
      </c>
      <c r="R78" s="7">
        <f t="shared" si="17"/>
        <v>0</v>
      </c>
    </row>
    <row r="79" spans="1:18" ht="23.25">
      <c r="A79" s="9">
        <v>7</v>
      </c>
      <c r="B79" s="6" t="s">
        <v>26</v>
      </c>
      <c r="C79" s="20">
        <f t="shared" si="12"/>
        <v>0</v>
      </c>
      <c r="D79" s="33">
        <f>0</f>
        <v>0</v>
      </c>
      <c r="E79" s="33">
        <f>0</f>
        <v>0</v>
      </c>
      <c r="F79" s="33">
        <f>0</f>
        <v>0</v>
      </c>
      <c r="G79" s="9">
        <v>7</v>
      </c>
      <c r="H79" s="6" t="s">
        <v>26</v>
      </c>
      <c r="I79" s="20">
        <f t="shared" si="13"/>
        <v>661000</v>
      </c>
      <c r="J79" s="7">
        <f>รายละเอียด!C207</f>
        <v>0</v>
      </c>
      <c r="K79" s="7">
        <f>รายละเอียด!D207</f>
        <v>0</v>
      </c>
      <c r="L79" s="7">
        <f>รายละเอียด!E207</f>
        <v>661000</v>
      </c>
      <c r="M79" s="9">
        <v>7</v>
      </c>
      <c r="N79" s="6" t="s">
        <v>26</v>
      </c>
      <c r="O79" s="20">
        <f t="shared" si="14"/>
        <v>661000</v>
      </c>
      <c r="P79" s="7">
        <f t="shared" si="15"/>
        <v>0</v>
      </c>
      <c r="Q79" s="7">
        <f t="shared" si="16"/>
        <v>0</v>
      </c>
      <c r="R79" s="7">
        <f t="shared" si="17"/>
        <v>661000</v>
      </c>
    </row>
    <row r="80" spans="1:18" ht="23.25">
      <c r="A80" s="120" t="s">
        <v>5</v>
      </c>
      <c r="B80" s="121"/>
      <c r="C80" s="35">
        <f>SUM(C73:C79)</f>
        <v>790500</v>
      </c>
      <c r="D80" s="35">
        <f>SUM(D73:D79)</f>
        <v>234500</v>
      </c>
      <c r="E80" s="35">
        <f>SUM(E73:E79)</f>
        <v>281500</v>
      </c>
      <c r="F80" s="35">
        <f>SUM(F73:F79)</f>
        <v>274500</v>
      </c>
      <c r="G80" s="120" t="s">
        <v>5</v>
      </c>
      <c r="H80" s="121"/>
      <c r="I80" s="35">
        <f>SUM(I73:I79)</f>
        <v>661000</v>
      </c>
      <c r="J80" s="35">
        <f>SUM(J73:J79)</f>
        <v>0</v>
      </c>
      <c r="K80" s="35">
        <f>SUM(K73:K79)</f>
        <v>0</v>
      </c>
      <c r="L80" s="35">
        <f>SUM(L73:L79)</f>
        <v>661000</v>
      </c>
      <c r="M80" s="120" t="s">
        <v>5</v>
      </c>
      <c r="N80" s="121"/>
      <c r="O80" s="35">
        <f>SUM(O73:O79)</f>
        <v>1451500</v>
      </c>
      <c r="P80" s="35">
        <f>SUM(P73:P79)</f>
        <v>234500</v>
      </c>
      <c r="Q80" s="35">
        <f>SUM(Q73:Q79)</f>
        <v>281500</v>
      </c>
      <c r="R80" s="35">
        <f>SUM(R73:R79)</f>
        <v>935500</v>
      </c>
    </row>
    <row r="81" spans="1:13" ht="23.25">
      <c r="A81" s="2" t="s">
        <v>17</v>
      </c>
      <c r="G81" s="2" t="s">
        <v>17</v>
      </c>
      <c r="M81" s="2" t="s">
        <v>17</v>
      </c>
    </row>
    <row r="82" spans="2:14" ht="23.25">
      <c r="B82" s="1" t="s">
        <v>19</v>
      </c>
      <c r="H82" s="1" t="s">
        <v>19</v>
      </c>
      <c r="N82" s="1" t="s">
        <v>19</v>
      </c>
    </row>
    <row r="83" spans="2:14" ht="23.25">
      <c r="B83" s="1" t="s">
        <v>19</v>
      </c>
      <c r="H83" s="1" t="s">
        <v>19</v>
      </c>
      <c r="N83" s="1" t="s">
        <v>19</v>
      </c>
    </row>
    <row r="84" spans="2:14" ht="23.25">
      <c r="B84" s="1" t="s">
        <v>19</v>
      </c>
      <c r="H84" s="1" t="s">
        <v>19</v>
      </c>
      <c r="N84" s="1" t="s">
        <v>19</v>
      </c>
    </row>
    <row r="86" spans="13:16" ht="23.25">
      <c r="M86" s="1" t="s">
        <v>18</v>
      </c>
      <c r="P86" s="1" t="s">
        <v>120</v>
      </c>
    </row>
    <row r="87" spans="13:16" ht="23.25">
      <c r="M87" s="1" t="s">
        <v>123</v>
      </c>
      <c r="P87" s="1" t="s">
        <v>122</v>
      </c>
    </row>
    <row r="88" spans="13:16" ht="23.25">
      <c r="M88" s="1" t="s">
        <v>124</v>
      </c>
      <c r="P88" s="1" t="s">
        <v>121</v>
      </c>
    </row>
    <row r="91" spans="2:14" ht="23.25">
      <c r="B91" s="32"/>
      <c r="H91" s="32"/>
      <c r="N91" s="32"/>
    </row>
    <row r="92" spans="1:14" ht="23.25">
      <c r="A92" s="122"/>
      <c r="B92" s="122"/>
      <c r="G92" s="122"/>
      <c r="H92" s="122"/>
      <c r="M92" s="122"/>
      <c r="N92" s="122"/>
    </row>
    <row r="93" spans="1:14" ht="23.25">
      <c r="A93" s="122"/>
      <c r="B93" s="122"/>
      <c r="G93" s="122"/>
      <c r="H93" s="122"/>
      <c r="M93" s="122"/>
      <c r="N93" s="122"/>
    </row>
    <row r="97" spans="1:18" ht="23.25">
      <c r="A97" s="119" t="s">
        <v>54</v>
      </c>
      <c r="B97" s="119"/>
      <c r="C97" s="119"/>
      <c r="D97" s="119"/>
      <c r="E97" s="119"/>
      <c r="F97" s="119"/>
      <c r="G97" s="119" t="s">
        <v>54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</row>
    <row r="98" spans="1:18" ht="23.25">
      <c r="A98" s="119" t="str">
        <f>A34</f>
        <v>แผนการใช้จ่ายเงินของหน่วยงาน  กองช่าง</v>
      </c>
      <c r="B98" s="119"/>
      <c r="C98" s="119"/>
      <c r="D98" s="119"/>
      <c r="E98" s="119"/>
      <c r="F98" s="119"/>
      <c r="G98" s="119" t="str">
        <f>G34</f>
        <v>แผนการใช้จ่ายเงินของหน่วยงาน  กองช่าง</v>
      </c>
      <c r="H98" s="119"/>
      <c r="I98" s="119"/>
      <c r="J98" s="119"/>
      <c r="K98" s="119"/>
      <c r="L98" s="119"/>
      <c r="M98" s="119" t="s">
        <v>54</v>
      </c>
      <c r="N98" s="119"/>
      <c r="O98" s="119"/>
      <c r="P98" s="119"/>
      <c r="Q98" s="119"/>
      <c r="R98" s="119"/>
    </row>
    <row r="99" spans="1:18" ht="23.25">
      <c r="A99" s="119" t="str">
        <f>A35</f>
        <v>งบประมาณรายจ่าย  ประจำปี พ.ศ.   2562</v>
      </c>
      <c r="B99" s="119"/>
      <c r="C99" s="119"/>
      <c r="D99" s="119"/>
      <c r="E99" s="119"/>
      <c r="F99" s="119"/>
      <c r="G99" s="119" t="str">
        <f>G35</f>
        <v>งบประมาณรายจ่าย  ประจำปี พ.ศ.   2562</v>
      </c>
      <c r="H99" s="119"/>
      <c r="I99" s="119"/>
      <c r="J99" s="119"/>
      <c r="K99" s="119"/>
      <c r="L99" s="119"/>
      <c r="M99" s="119" t="s">
        <v>55</v>
      </c>
      <c r="N99" s="119"/>
      <c r="O99" s="119"/>
      <c r="P99" s="119"/>
      <c r="Q99" s="119"/>
      <c r="R99" s="119"/>
    </row>
    <row r="100" spans="1:18" ht="23.25">
      <c r="A100" s="119" t="s">
        <v>127</v>
      </c>
      <c r="B100" s="119"/>
      <c r="C100" s="119"/>
      <c r="D100" s="119"/>
      <c r="E100" s="119"/>
      <c r="F100" s="119"/>
      <c r="G100" s="119" t="str">
        <f>A100</f>
        <v>ไตรมาสที่   4    ตั้งแต่เดือนกรกฎาคม  2562   ถึงเดือนกันยาย  2562</v>
      </c>
      <c r="H100" s="119"/>
      <c r="I100" s="119"/>
      <c r="J100" s="119"/>
      <c r="K100" s="119"/>
      <c r="L100" s="119"/>
      <c r="M100" s="119" t="s">
        <v>29</v>
      </c>
      <c r="N100" s="119"/>
      <c r="O100" s="119"/>
      <c r="P100" s="119"/>
      <c r="Q100" s="119"/>
      <c r="R100" s="119"/>
    </row>
    <row r="101" spans="1:18" ht="23.25">
      <c r="A101" s="119" t="s">
        <v>115</v>
      </c>
      <c r="B101" s="119"/>
      <c r="C101" s="119"/>
      <c r="D101" s="119"/>
      <c r="E101" s="119"/>
      <c r="F101" s="119"/>
      <c r="G101" s="119" t="s">
        <v>116</v>
      </c>
      <c r="H101" s="119"/>
      <c r="I101" s="119"/>
      <c r="J101" s="119"/>
      <c r="K101" s="119"/>
      <c r="L101" s="119"/>
      <c r="M101" s="119" t="str">
        <f>G100</f>
        <v>ไตรมาสที่   4    ตั้งแต่เดือนกรกฎาคม  2562   ถึงเดือนกันยาย  2562</v>
      </c>
      <c r="N101" s="119"/>
      <c r="O101" s="119"/>
      <c r="P101" s="119"/>
      <c r="Q101" s="119"/>
      <c r="R101" s="119"/>
    </row>
    <row r="103" spans="1:18" ht="23.25">
      <c r="A103" s="3" t="s">
        <v>0</v>
      </c>
      <c r="B103" s="10" t="s">
        <v>1</v>
      </c>
      <c r="C103" s="123" t="s">
        <v>16</v>
      </c>
      <c r="D103" s="123"/>
      <c r="E103" s="123"/>
      <c r="F103" s="123"/>
      <c r="G103" s="3" t="s">
        <v>0</v>
      </c>
      <c r="H103" s="10" t="s">
        <v>1</v>
      </c>
      <c r="I103" s="123" t="s">
        <v>16</v>
      </c>
      <c r="J103" s="123"/>
      <c r="K103" s="123"/>
      <c r="L103" s="123"/>
      <c r="M103" s="3" t="s">
        <v>0</v>
      </c>
      <c r="N103" s="10" t="s">
        <v>1</v>
      </c>
      <c r="O103" s="123" t="s">
        <v>16</v>
      </c>
      <c r="P103" s="123"/>
      <c r="Q103" s="123"/>
      <c r="R103" s="123"/>
    </row>
    <row r="104" spans="1:18" ht="23.25">
      <c r="A104" s="27"/>
      <c r="B104" s="15"/>
      <c r="C104" s="9" t="s">
        <v>5</v>
      </c>
      <c r="D104" s="9" t="s">
        <v>56</v>
      </c>
      <c r="E104" s="9" t="s">
        <v>57</v>
      </c>
      <c r="F104" s="9" t="s">
        <v>58</v>
      </c>
      <c r="G104" s="27"/>
      <c r="H104" s="15"/>
      <c r="I104" s="9" t="s">
        <v>5</v>
      </c>
      <c r="J104" s="9" t="s">
        <v>56</v>
      </c>
      <c r="K104" s="9" t="s">
        <v>57</v>
      </c>
      <c r="L104" s="9" t="s">
        <v>58</v>
      </c>
      <c r="M104" s="27"/>
      <c r="N104" s="15"/>
      <c r="O104" s="9" t="s">
        <v>5</v>
      </c>
      <c r="P104" s="9" t="s">
        <v>56</v>
      </c>
      <c r="Q104" s="9" t="s">
        <v>57</v>
      </c>
      <c r="R104" s="9" t="s">
        <v>58</v>
      </c>
    </row>
    <row r="105" spans="1:18" ht="23.25">
      <c r="A105" s="9">
        <v>1</v>
      </c>
      <c r="B105" s="6" t="s">
        <v>6</v>
      </c>
      <c r="C105" s="20">
        <f aca="true" t="shared" si="18" ref="C105:C111">D105+E105+F105</f>
        <v>426000</v>
      </c>
      <c r="D105" s="7">
        <f>'เงินเดือน (4)'!C129+'เงินเดือน (4)'!E129+'เงินเดือน (4)'!C135+'เงินเดือน (4)'!D135</f>
        <v>142000</v>
      </c>
      <c r="E105" s="7">
        <f>'เงินเดือน (4)'!G129+'เงินเดือน (4)'!I129+'เงินเดือน (4)'!G135+'เงินเดือน (4)'!H135</f>
        <v>142000</v>
      </c>
      <c r="F105" s="7">
        <f>'เงินเดือน (4)'!K129+'เงินเดือน (4)'!M129+'เงินเดือน (4)'!K135+'เงินเดือน (4)'!L135</f>
        <v>142000</v>
      </c>
      <c r="G105" s="9">
        <v>1</v>
      </c>
      <c r="H105" s="6" t="s">
        <v>6</v>
      </c>
      <c r="I105" s="20">
        <f aca="true" t="shared" si="19" ref="I105:I111">J105+K105+L105</f>
        <v>0</v>
      </c>
      <c r="J105" s="7">
        <v>0</v>
      </c>
      <c r="K105" s="7">
        <v>0</v>
      </c>
      <c r="L105" s="7">
        <v>0</v>
      </c>
      <c r="M105" s="9">
        <v>1</v>
      </c>
      <c r="N105" s="6" t="s">
        <v>6</v>
      </c>
      <c r="O105" s="20">
        <f aca="true" t="shared" si="20" ref="O105:O111">P105+Q105+R105</f>
        <v>426000</v>
      </c>
      <c r="P105" s="7">
        <f>D105+J105</f>
        <v>142000</v>
      </c>
      <c r="Q105" s="7">
        <f>E105+K105</f>
        <v>142000</v>
      </c>
      <c r="R105" s="7">
        <f>F105+L105</f>
        <v>142000</v>
      </c>
    </row>
    <row r="106" spans="1:18" ht="23.25">
      <c r="A106" s="9">
        <v>2</v>
      </c>
      <c r="B106" s="6" t="s">
        <v>9</v>
      </c>
      <c r="C106" s="20">
        <f t="shared" si="18"/>
        <v>19500</v>
      </c>
      <c r="D106" s="7">
        <f>รายละเอียด!C216</f>
        <v>6500</v>
      </c>
      <c r="E106" s="7">
        <f>รายละเอียด!D216</f>
        <v>6500</v>
      </c>
      <c r="F106" s="7">
        <f>รายละเอียด!E216</f>
        <v>6500</v>
      </c>
      <c r="G106" s="9">
        <v>2</v>
      </c>
      <c r="H106" s="6" t="s">
        <v>9</v>
      </c>
      <c r="I106" s="20">
        <f t="shared" si="19"/>
        <v>0</v>
      </c>
      <c r="J106" s="7">
        <v>0</v>
      </c>
      <c r="K106" s="7">
        <v>0</v>
      </c>
      <c r="L106" s="7">
        <v>0</v>
      </c>
      <c r="M106" s="9">
        <v>2</v>
      </c>
      <c r="N106" s="6" t="s">
        <v>9</v>
      </c>
      <c r="O106" s="20">
        <f t="shared" si="20"/>
        <v>19500</v>
      </c>
      <c r="P106" s="7">
        <f aca="true" t="shared" si="21" ref="P106:P111">D106+J106</f>
        <v>6500</v>
      </c>
      <c r="Q106" s="7">
        <f aca="true" t="shared" si="22" ref="Q106:Q111">E106+K106</f>
        <v>6500</v>
      </c>
      <c r="R106" s="7">
        <f aca="true" t="shared" si="23" ref="R106:R111">F106+L106</f>
        <v>6500</v>
      </c>
    </row>
    <row r="107" spans="1:18" ht="23.25">
      <c r="A107" s="9">
        <v>3</v>
      </c>
      <c r="B107" s="6" t="s">
        <v>10</v>
      </c>
      <c r="C107" s="20">
        <f t="shared" si="18"/>
        <v>214000</v>
      </c>
      <c r="D107" s="7">
        <f>รายละเอียด!C231</f>
        <v>178000</v>
      </c>
      <c r="E107" s="7">
        <f>รายละเอียด!D231</f>
        <v>18000</v>
      </c>
      <c r="F107" s="7">
        <f>รายละเอียด!E231</f>
        <v>18000</v>
      </c>
      <c r="G107" s="9">
        <v>3</v>
      </c>
      <c r="H107" s="6" t="s">
        <v>10</v>
      </c>
      <c r="I107" s="20">
        <f t="shared" si="19"/>
        <v>0</v>
      </c>
      <c r="J107" s="7">
        <v>0</v>
      </c>
      <c r="K107" s="7">
        <v>0</v>
      </c>
      <c r="L107" s="7">
        <v>0</v>
      </c>
      <c r="M107" s="9">
        <v>3</v>
      </c>
      <c r="N107" s="6" t="s">
        <v>10</v>
      </c>
      <c r="O107" s="20">
        <f t="shared" si="20"/>
        <v>214000</v>
      </c>
      <c r="P107" s="7">
        <f t="shared" si="21"/>
        <v>178000</v>
      </c>
      <c r="Q107" s="7">
        <f t="shared" si="22"/>
        <v>18000</v>
      </c>
      <c r="R107" s="7">
        <f t="shared" si="23"/>
        <v>18000</v>
      </c>
    </row>
    <row r="108" spans="1:18" ht="23.25">
      <c r="A108" s="9">
        <v>4</v>
      </c>
      <c r="B108" s="31" t="s">
        <v>11</v>
      </c>
      <c r="C108" s="20">
        <f t="shared" si="18"/>
        <v>261000</v>
      </c>
      <c r="D108" s="33">
        <f>รายละเอียด!C241</f>
        <v>181000</v>
      </c>
      <c r="E108" s="33">
        <f>รายละเอียด!D241</f>
        <v>65000</v>
      </c>
      <c r="F108" s="33">
        <f>รายละเอียด!E241</f>
        <v>15000</v>
      </c>
      <c r="G108" s="9">
        <v>4</v>
      </c>
      <c r="H108" s="31" t="s">
        <v>11</v>
      </c>
      <c r="I108" s="20">
        <f t="shared" si="19"/>
        <v>0</v>
      </c>
      <c r="J108" s="7">
        <v>0</v>
      </c>
      <c r="K108" s="7">
        <v>0</v>
      </c>
      <c r="L108" s="7">
        <v>0</v>
      </c>
      <c r="M108" s="9">
        <v>4</v>
      </c>
      <c r="N108" s="31" t="s">
        <v>11</v>
      </c>
      <c r="O108" s="20">
        <f t="shared" si="20"/>
        <v>261000</v>
      </c>
      <c r="P108" s="7">
        <f t="shared" si="21"/>
        <v>181000</v>
      </c>
      <c r="Q108" s="7">
        <f t="shared" si="22"/>
        <v>65000</v>
      </c>
      <c r="R108" s="7">
        <f t="shared" si="23"/>
        <v>15000</v>
      </c>
    </row>
    <row r="109" spans="1:18" ht="23.25">
      <c r="A109" s="9">
        <v>5</v>
      </c>
      <c r="B109" s="31" t="s">
        <v>50</v>
      </c>
      <c r="C109" s="20">
        <f t="shared" si="18"/>
        <v>30000</v>
      </c>
      <c r="D109" s="33">
        <f>รายละเอียด!C248</f>
        <v>10000</v>
      </c>
      <c r="E109" s="33">
        <f>รายละเอียด!D248</f>
        <v>10000</v>
      </c>
      <c r="F109" s="33">
        <f>รายละเอียด!E248</f>
        <v>10000</v>
      </c>
      <c r="G109" s="9">
        <v>5</v>
      </c>
      <c r="H109" s="31" t="s">
        <v>50</v>
      </c>
      <c r="I109" s="20">
        <f t="shared" si="19"/>
        <v>0</v>
      </c>
      <c r="J109" s="7">
        <v>0</v>
      </c>
      <c r="K109" s="7">
        <v>0</v>
      </c>
      <c r="L109" s="7">
        <v>0</v>
      </c>
      <c r="M109" s="9">
        <v>5</v>
      </c>
      <c r="N109" s="31" t="s">
        <v>50</v>
      </c>
      <c r="O109" s="20">
        <f t="shared" si="20"/>
        <v>30000</v>
      </c>
      <c r="P109" s="7">
        <f t="shared" si="21"/>
        <v>10000</v>
      </c>
      <c r="Q109" s="7">
        <f t="shared" si="22"/>
        <v>10000</v>
      </c>
      <c r="R109" s="7">
        <f t="shared" si="23"/>
        <v>10000</v>
      </c>
    </row>
    <row r="110" spans="1:18" ht="23.25">
      <c r="A110" s="9">
        <v>6</v>
      </c>
      <c r="B110" s="31" t="s">
        <v>51</v>
      </c>
      <c r="C110" s="20">
        <f t="shared" si="18"/>
        <v>12000</v>
      </c>
      <c r="D110" s="33">
        <f>รายละเอียด!C253</f>
        <v>12000</v>
      </c>
      <c r="E110" s="33">
        <f>รายละเอียด!D253</f>
        <v>0</v>
      </c>
      <c r="F110" s="33">
        <f>รายละเอียด!E253</f>
        <v>0</v>
      </c>
      <c r="G110" s="9">
        <v>6</v>
      </c>
      <c r="H110" s="31" t="s">
        <v>51</v>
      </c>
      <c r="I110" s="20">
        <f t="shared" si="19"/>
        <v>0</v>
      </c>
      <c r="J110" s="7">
        <v>0</v>
      </c>
      <c r="K110" s="7">
        <v>0</v>
      </c>
      <c r="L110" s="7">
        <v>0</v>
      </c>
      <c r="M110" s="9">
        <v>6</v>
      </c>
      <c r="N110" s="31" t="s">
        <v>51</v>
      </c>
      <c r="O110" s="20">
        <f t="shared" si="20"/>
        <v>12000</v>
      </c>
      <c r="P110" s="7">
        <f t="shared" si="21"/>
        <v>12000</v>
      </c>
      <c r="Q110" s="7">
        <f t="shared" si="22"/>
        <v>0</v>
      </c>
      <c r="R110" s="7">
        <f t="shared" si="23"/>
        <v>0</v>
      </c>
    </row>
    <row r="111" spans="1:18" ht="23.25">
      <c r="A111" s="9">
        <v>7</v>
      </c>
      <c r="B111" s="6" t="s">
        <v>26</v>
      </c>
      <c r="C111" s="20">
        <f t="shared" si="18"/>
        <v>0</v>
      </c>
      <c r="D111" s="33">
        <v>0</v>
      </c>
      <c r="E111" s="33">
        <f>0</f>
        <v>0</v>
      </c>
      <c r="F111" s="33">
        <f>0</f>
        <v>0</v>
      </c>
      <c r="G111" s="9">
        <v>7</v>
      </c>
      <c r="H111" s="6" t="s">
        <v>26</v>
      </c>
      <c r="I111" s="20">
        <f t="shared" si="19"/>
        <v>2040000</v>
      </c>
      <c r="J111" s="7">
        <f>รายละเอียด!C276</f>
        <v>2040000</v>
      </c>
      <c r="K111" s="7">
        <f>รายละเอียด!D276</f>
        <v>0</v>
      </c>
      <c r="L111" s="7">
        <f>รายละเอียด!E276</f>
        <v>0</v>
      </c>
      <c r="M111" s="9">
        <v>7</v>
      </c>
      <c r="N111" s="6" t="s">
        <v>26</v>
      </c>
      <c r="O111" s="20">
        <f t="shared" si="20"/>
        <v>2040000</v>
      </c>
      <c r="P111" s="7">
        <f t="shared" si="21"/>
        <v>2040000</v>
      </c>
      <c r="Q111" s="7">
        <f t="shared" si="22"/>
        <v>0</v>
      </c>
      <c r="R111" s="7">
        <f t="shared" si="23"/>
        <v>0</v>
      </c>
    </row>
    <row r="112" spans="1:18" ht="23.25">
      <c r="A112" s="120" t="s">
        <v>5</v>
      </c>
      <c r="B112" s="121"/>
      <c r="C112" s="35">
        <f>SUM(C105:C111)</f>
        <v>962500</v>
      </c>
      <c r="D112" s="35">
        <f>SUM(D105:D111)</f>
        <v>529500</v>
      </c>
      <c r="E112" s="35">
        <f>SUM(E105:E111)</f>
        <v>241500</v>
      </c>
      <c r="F112" s="35">
        <f>SUM(F105:F111)</f>
        <v>191500</v>
      </c>
      <c r="G112" s="120" t="s">
        <v>5</v>
      </c>
      <c r="H112" s="121"/>
      <c r="I112" s="35">
        <f>SUM(I105:I111)</f>
        <v>2040000</v>
      </c>
      <c r="J112" s="35">
        <f>SUM(J105:J111)</f>
        <v>2040000</v>
      </c>
      <c r="K112" s="35">
        <f>SUM(K105:K111)</f>
        <v>0</v>
      </c>
      <c r="L112" s="35">
        <f>SUM(L105:L111)</f>
        <v>0</v>
      </c>
      <c r="M112" s="120" t="s">
        <v>5</v>
      </c>
      <c r="N112" s="121"/>
      <c r="O112" s="35">
        <f>SUM(O105:O111)</f>
        <v>3002500</v>
      </c>
      <c r="P112" s="35">
        <f>SUM(P105:P111)</f>
        <v>2569500</v>
      </c>
      <c r="Q112" s="35">
        <f>SUM(Q105:Q111)</f>
        <v>241500</v>
      </c>
      <c r="R112" s="35">
        <f>SUM(R105:R111)</f>
        <v>191500</v>
      </c>
    </row>
    <row r="113" spans="1:13" ht="23.25">
      <c r="A113" s="2" t="s">
        <v>17</v>
      </c>
      <c r="G113" s="2" t="s">
        <v>17</v>
      </c>
      <c r="M113" s="2" t="s">
        <v>17</v>
      </c>
    </row>
    <row r="114" spans="2:14" ht="23.25">
      <c r="B114" s="1" t="s">
        <v>19</v>
      </c>
      <c r="H114" s="1" t="s">
        <v>19</v>
      </c>
      <c r="N114" s="1" t="s">
        <v>19</v>
      </c>
    </row>
    <row r="115" spans="2:14" ht="23.25">
      <c r="B115" s="1" t="s">
        <v>19</v>
      </c>
      <c r="H115" s="1" t="s">
        <v>19</v>
      </c>
      <c r="N115" s="1" t="s">
        <v>19</v>
      </c>
    </row>
    <row r="116" spans="2:14" ht="23.25">
      <c r="B116" s="1" t="s">
        <v>19</v>
      </c>
      <c r="H116" s="1" t="s">
        <v>19</v>
      </c>
      <c r="N116" s="1" t="s">
        <v>19</v>
      </c>
    </row>
    <row r="118" spans="13:16" ht="23.25">
      <c r="M118" s="1" t="s">
        <v>18</v>
      </c>
      <c r="P118" s="1" t="s">
        <v>120</v>
      </c>
    </row>
    <row r="119" spans="13:16" ht="23.25">
      <c r="M119" s="1" t="s">
        <v>123</v>
      </c>
      <c r="P119" s="1" t="s">
        <v>122</v>
      </c>
    </row>
    <row r="120" spans="13:16" ht="23.25">
      <c r="M120" s="1" t="s">
        <v>124</v>
      </c>
      <c r="P120" s="1" t="s">
        <v>121</v>
      </c>
    </row>
    <row r="123" spans="2:14" ht="23.25">
      <c r="B123" s="32"/>
      <c r="H123" s="32"/>
      <c r="N123" s="32"/>
    </row>
    <row r="124" spans="1:14" ht="23.25">
      <c r="A124" s="122"/>
      <c r="B124" s="122"/>
      <c r="G124" s="122"/>
      <c r="H124" s="122"/>
      <c r="M124" s="122"/>
      <c r="N124" s="122"/>
    </row>
    <row r="125" spans="1:14" ht="23.25">
      <c r="A125" s="122"/>
      <c r="B125" s="122"/>
      <c r="G125" s="122"/>
      <c r="H125" s="122"/>
      <c r="M125" s="122"/>
      <c r="N125" s="122"/>
    </row>
    <row r="185" spans="2:14" ht="23.25">
      <c r="B185" s="1" t="s">
        <v>42</v>
      </c>
      <c r="H185" s="1" t="s">
        <v>42</v>
      </c>
      <c r="N185" s="1" t="s">
        <v>42</v>
      </c>
    </row>
    <row r="186" spans="2:14" ht="23.25">
      <c r="B186" s="1" t="s">
        <v>43</v>
      </c>
      <c r="H186" s="1" t="s">
        <v>43</v>
      </c>
      <c r="N186" s="1" t="s">
        <v>43</v>
      </c>
    </row>
  </sheetData>
  <sheetProtection/>
  <mergeCells count="105">
    <mergeCell ref="A28:B28"/>
    <mergeCell ref="A5:F5"/>
    <mergeCell ref="A33:F33"/>
    <mergeCell ref="A34:F34"/>
    <mergeCell ref="A35:F35"/>
    <mergeCell ref="A36:F36"/>
    <mergeCell ref="A1:F1"/>
    <mergeCell ref="A2:F2"/>
    <mergeCell ref="A3:F3"/>
    <mergeCell ref="A4:F4"/>
    <mergeCell ref="C7:F7"/>
    <mergeCell ref="A16:B16"/>
    <mergeCell ref="A68:F68"/>
    <mergeCell ref="A69:F69"/>
    <mergeCell ref="C71:F71"/>
    <mergeCell ref="A37:F37"/>
    <mergeCell ref="C39:F39"/>
    <mergeCell ref="A48:B48"/>
    <mergeCell ref="A60:B60"/>
    <mergeCell ref="A112:B112"/>
    <mergeCell ref="A124:B124"/>
    <mergeCell ref="A80:B80"/>
    <mergeCell ref="A98:F98"/>
    <mergeCell ref="A99:F99"/>
    <mergeCell ref="A100:F100"/>
    <mergeCell ref="A97:F97"/>
    <mergeCell ref="A92:B92"/>
    <mergeCell ref="A93:B93"/>
    <mergeCell ref="I7:L7"/>
    <mergeCell ref="G16:H16"/>
    <mergeCell ref="G28:H28"/>
    <mergeCell ref="G33:L33"/>
    <mergeCell ref="A101:F101"/>
    <mergeCell ref="C103:F103"/>
    <mergeCell ref="A65:F65"/>
    <mergeCell ref="A66:F66"/>
    <mergeCell ref="A61:B61"/>
    <mergeCell ref="A67:F67"/>
    <mergeCell ref="G34:L34"/>
    <mergeCell ref="G35:L35"/>
    <mergeCell ref="G36:L36"/>
    <mergeCell ref="G65:L65"/>
    <mergeCell ref="A125:B125"/>
    <mergeCell ref="G1:L1"/>
    <mergeCell ref="G2:L2"/>
    <mergeCell ref="G3:L3"/>
    <mergeCell ref="G4:L4"/>
    <mergeCell ref="G5:L5"/>
    <mergeCell ref="G66:L66"/>
    <mergeCell ref="G61:H61"/>
    <mergeCell ref="G37:L37"/>
    <mergeCell ref="I39:L39"/>
    <mergeCell ref="G48:H48"/>
    <mergeCell ref="G60:H60"/>
    <mergeCell ref="G100:L100"/>
    <mergeCell ref="G80:H80"/>
    <mergeCell ref="G92:H92"/>
    <mergeCell ref="G93:H93"/>
    <mergeCell ref="G67:L67"/>
    <mergeCell ref="G68:L68"/>
    <mergeCell ref="G69:L69"/>
    <mergeCell ref="I71:L71"/>
    <mergeCell ref="M16:N16"/>
    <mergeCell ref="M28:N28"/>
    <mergeCell ref="G125:H125"/>
    <mergeCell ref="G101:L101"/>
    <mergeCell ref="I103:L103"/>
    <mergeCell ref="G112:H112"/>
    <mergeCell ref="G124:H124"/>
    <mergeCell ref="G97:L97"/>
    <mergeCell ref="G98:L98"/>
    <mergeCell ref="G99:L99"/>
    <mergeCell ref="M33:R33"/>
    <mergeCell ref="M34:R34"/>
    <mergeCell ref="M35:R35"/>
    <mergeCell ref="M36:R36"/>
    <mergeCell ref="M1:R1"/>
    <mergeCell ref="M2:R2"/>
    <mergeCell ref="M3:R3"/>
    <mergeCell ref="M4:R4"/>
    <mergeCell ref="M5:R5"/>
    <mergeCell ref="O7:R7"/>
    <mergeCell ref="M61:N61"/>
    <mergeCell ref="M65:R65"/>
    <mergeCell ref="M66:R66"/>
    <mergeCell ref="M67:R67"/>
    <mergeCell ref="M37:R37"/>
    <mergeCell ref="O39:R39"/>
    <mergeCell ref="M48:N48"/>
    <mergeCell ref="M60:N60"/>
    <mergeCell ref="M92:N92"/>
    <mergeCell ref="M93:N93"/>
    <mergeCell ref="M97:R97"/>
    <mergeCell ref="M98:R98"/>
    <mergeCell ref="M68:R68"/>
    <mergeCell ref="M69:R69"/>
    <mergeCell ref="O71:R71"/>
    <mergeCell ref="M80:N80"/>
    <mergeCell ref="M112:N112"/>
    <mergeCell ref="M124:N124"/>
    <mergeCell ref="M125:N125"/>
    <mergeCell ref="M99:R99"/>
    <mergeCell ref="M100:R100"/>
    <mergeCell ref="M101:R101"/>
    <mergeCell ref="O103:R10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</dc:creator>
  <cp:keywords/>
  <dc:description/>
  <cp:lastModifiedBy>User</cp:lastModifiedBy>
  <cp:lastPrinted>2019-05-30T07:29:38Z</cp:lastPrinted>
  <dcterms:created xsi:type="dcterms:W3CDTF">2001-01-02T00:57:21Z</dcterms:created>
  <dcterms:modified xsi:type="dcterms:W3CDTF">2019-05-30T08:38:52Z</dcterms:modified>
  <cp:category/>
  <cp:version/>
  <cp:contentType/>
  <cp:contentStatus/>
</cp:coreProperties>
</file>