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1"/>
  </bookViews>
  <sheets>
    <sheet name="เงินเดือน" sheetId="1" r:id="rId1"/>
    <sheet name="รายละเอียด" sheetId="2" r:id="rId2"/>
    <sheet name="แผนการใช้จ่ายเงิน" sheetId="3" r:id="rId3"/>
  </sheets>
  <definedNames/>
  <calcPr fullCalcOnLoad="1"/>
</workbook>
</file>

<file path=xl/sharedStrings.xml><?xml version="1.0" encoding="utf-8"?>
<sst xmlns="http://schemas.openxmlformats.org/spreadsheetml/2006/main" count="450" uniqueCount="106">
  <si>
    <t>ลำดับที่</t>
  </si>
  <si>
    <t>รายการ</t>
  </si>
  <si>
    <t>ตุลาคม</t>
  </si>
  <si>
    <t>พฤศจิกายน</t>
  </si>
  <si>
    <t>ธันวาคม</t>
  </si>
  <si>
    <t>รวม</t>
  </si>
  <si>
    <t>เงินเดือน</t>
  </si>
  <si>
    <t>พชค.</t>
  </si>
  <si>
    <t>3   เดือน</t>
  </si>
  <si>
    <t>ค่าตอบแทน</t>
  </si>
  <si>
    <t>ค่าใช้สอย</t>
  </si>
  <si>
    <t>ค่าวัสดุ</t>
  </si>
  <si>
    <t>ค่าวัสดุสำนักงาน</t>
  </si>
  <si>
    <t>ค่าวัสดุคอมพิวเตอร์</t>
  </si>
  <si>
    <t>ค่าครุภัณฑ์</t>
  </si>
  <si>
    <t>รหัสแผนงาน 00110 (แผนงานบริหารงานทั่วไป)    รหัสงาน  00113  (งานบริหารงานคลัง)</t>
  </si>
  <si>
    <t>เดือนตุลาคม</t>
  </si>
  <si>
    <t>เดือนพฤศจิกายน</t>
  </si>
  <si>
    <t>เดือนธันวาคม</t>
  </si>
  <si>
    <t>ประมาณการค่าใช้จ่าย</t>
  </si>
  <si>
    <t>หมายเหตุ</t>
  </si>
  <si>
    <t xml:space="preserve">       (ลงชื่อ)                                            ผู้รายงาน</t>
  </si>
  <si>
    <t>………………………………………………………………………………………………………………………</t>
  </si>
  <si>
    <t>เงินประจำ</t>
  </si>
  <si>
    <t>ตำแหน่ง</t>
  </si>
  <si>
    <t>พิเศษ</t>
  </si>
  <si>
    <t>มกราคม</t>
  </si>
  <si>
    <t>กุมภาพันธ์</t>
  </si>
  <si>
    <t>มีนาคม</t>
  </si>
  <si>
    <t>เดือนมกราคม</t>
  </si>
  <si>
    <t>เดือนกุมภาพันธ์</t>
  </si>
  <si>
    <t>เดือนมีนาคม</t>
  </si>
  <si>
    <t>ค่าครุภัณท์ที่ดินและสิ่งก่อสร้าง</t>
  </si>
  <si>
    <t>รายจ่ายเพื่อให้ได้มาซึ่งบริการ</t>
  </si>
  <si>
    <t>รายจ่ายเกี่ยวเนื่องกับการปฏิบัติราชการที่ไม่เข้าลักษณะหมวดอื่น</t>
  </si>
  <si>
    <t>เดือนเมษายน</t>
  </si>
  <si>
    <t>เดือนพฤษภาคม</t>
  </si>
  <si>
    <t>เดือนมิถุนายน</t>
  </si>
  <si>
    <t>เดือนกรกฎาคม</t>
  </si>
  <si>
    <t>เดือนสิงหาคม</t>
  </si>
  <si>
    <t>เดือนกันยายน</t>
  </si>
  <si>
    <t>เมษายน</t>
  </si>
  <si>
    <t>พฤษภาคม</t>
  </si>
  <si>
    <t>มิถุนายน</t>
  </si>
  <si>
    <t>กรกฎาคม</t>
  </si>
  <si>
    <t>สิงหาคม</t>
  </si>
  <si>
    <t>กันยายน</t>
  </si>
  <si>
    <t>ตั้งไว้</t>
  </si>
  <si>
    <t>ค่าตอบแทนค่าเช่าบ้าน</t>
  </si>
  <si>
    <t>เบิกจ่าย</t>
  </si>
  <si>
    <t>คงเหลือ</t>
  </si>
  <si>
    <t>เบิกจ่ายจริง</t>
  </si>
  <si>
    <t>คงหลือ</t>
  </si>
  <si>
    <t>นายวสันต์  ปงเทพ</t>
  </si>
  <si>
    <t>แผนการใช้จ่ายเงินของหน่วยงานฝ่ายคลัง</t>
  </si>
  <si>
    <t>(ลงชื่อ)                                        หัวหน้าหน่วยงาน</t>
  </si>
  <si>
    <t>ค่าวัสดุงานบ้านงานครัว</t>
  </si>
  <si>
    <t>…………………………………………………………………………………………………………………</t>
  </si>
  <si>
    <t>สำนักงานเทศบาลตำบลบ้านเหล่า</t>
  </si>
  <si>
    <t xml:space="preserve">ส่งงบการเงินประจำเดือน   </t>
  </si>
  <si>
    <t>นางศรีไพร  คำดี</t>
  </si>
  <si>
    <t>น.ส.พิมพ์ผกา  สุริโย</t>
  </si>
  <si>
    <t>น.ส.เยาวลักษณ์  คำบุญเรือง</t>
  </si>
  <si>
    <t>นางกานต์สินี  เลิศรัตนภิรมณ์</t>
  </si>
  <si>
    <t>น.ส.ทัศนีย์  สีธิป้อม</t>
  </si>
  <si>
    <t>นางนงคราญ  น้อยตุ่น</t>
  </si>
  <si>
    <t>น.ส.สุธาสินี  บ่อเงิน</t>
  </si>
  <si>
    <t>รายละเอียดประกอบแผนการใช้จ่ายเงินของกองคลัง</t>
  </si>
  <si>
    <t>เงินช่วยเหลือการศึกษาบุตร</t>
  </si>
  <si>
    <t>ค่าตอบแทนผู้ปฏิบัติราชการอันเป็นประโยชน์ฯ</t>
  </si>
  <si>
    <t xml:space="preserve"> - จ้างเหมาทำป้ายประชาสัมพันธ์</t>
  </si>
  <si>
    <t xml:space="preserve"> - จ้างเหมาบริการ</t>
  </si>
  <si>
    <t xml:space="preserve"> - ค่าใช้จ่ายเดินทางไปราชการ </t>
  </si>
  <si>
    <t xml:space="preserve"> - โครงการปรับปรุงงานแผนที่ภาษีฯ</t>
  </si>
  <si>
    <t xml:space="preserve"> -  ค่าจ้างเหมาถ่ายเอกสาร</t>
  </si>
  <si>
    <t>ค่าบำรุงรักษาและซ่อมแซม</t>
  </si>
  <si>
    <t xml:space="preserve"> - ค่าบำรุงรักษาและซ่อมแซมทรัพย์สิน</t>
  </si>
  <si>
    <t>แผนการใช้จ่ายเงินของหน่วยงานกองคลัง</t>
  </si>
  <si>
    <t xml:space="preserve">              (นางศรีไพร    คำดี)</t>
  </si>
  <si>
    <t>ตำแหน่ง   ผู้อำนวยการกองคลัง</t>
  </si>
  <si>
    <t>โอนเพิ่ม</t>
  </si>
  <si>
    <t>โอนลด</t>
  </si>
  <si>
    <t>ยกมก</t>
  </si>
  <si>
    <t xml:space="preserve">                     (นางสาวเยาวลักษณ์  คำบุญเรือง)</t>
  </si>
  <si>
    <t xml:space="preserve">     ตำแหน่ง    นักวิชาการเงินและบัญชีชำนาญการ</t>
  </si>
  <si>
    <t>ไตรมาสที่ 1 ตั้งแต่เดือนตุลาคม 2562  ถึงเดือนธันวาคม 2562</t>
  </si>
  <si>
    <t>ไตรมาสที่ 2 ตั้งแต่เดือนมกราคม  2563   ถึงเดือนมีนาคม  2563</t>
  </si>
  <si>
    <t>ไตรมาสที่ 3 ตั้งแต่เดือนเมษายน  2563   ถึงเดือนมิถุนายน  2563</t>
  </si>
  <si>
    <t>ไตรมาสที่ 4 ตั้งแต่เดือนกรกฎาคม  2563   ถึงเดือนกันยายน  2563</t>
  </si>
  <si>
    <t>ยกมา</t>
  </si>
  <si>
    <t>ไตรมาสที่ 1 ตั้งแต่เดือนตุลาคม 2562 - ถึงเดือนธันวาคม 2563</t>
  </si>
  <si>
    <t>ไตรมาสที่ 2 ตั้งแต่เดือนมกราคม 2563 - ถึงเดือนมีนาคม 2563</t>
  </si>
  <si>
    <t>ไตรมาสที่ 3 ตั้งแต่เดือนเมษายน 2563 - ถึงเดือนมิถุนายน 2563</t>
  </si>
  <si>
    <t>ไตรมาสที่ 4 ตั้งแต่เดือนกรกฎาคม 2563 - ถึงเดือนกันยายน 2563</t>
  </si>
  <si>
    <t>ค่าจัดซื้อตู้เก็บเอกสาร 2 บานเปิดมือบิด</t>
  </si>
  <si>
    <t>ค่าจัดซื้อตู้เก็บเอกสาร 20  ช่อง</t>
  </si>
  <si>
    <t>ค่าจัดซื้อพัดลมติดผนัง</t>
  </si>
  <si>
    <t>ค่าจัดซื้อเครื่องคอมพิวเตอร์</t>
  </si>
  <si>
    <t>ค่าจัดซื้อเครื่องพิมพ์</t>
  </si>
  <si>
    <t>ค่าจัดซื้อเครื่องอ่านบัตรเอนกประสงค์</t>
  </si>
  <si>
    <t>วัสดุสำรวจ</t>
  </si>
  <si>
    <t>งบประมาณรายจ่าย  ประจำปี พ.ศ.   2563</t>
  </si>
  <si>
    <t>ไตรมาสที่ 1 ตั้งแต่เดือนตุลาคม 2562 ถึงเดือนธันวาคม 2563</t>
  </si>
  <si>
    <t>ไตรมาสที่   2      ตั้งแต่เดือนมกราคม   2563   ถึงเดือนมีนาคม  2563</t>
  </si>
  <si>
    <t>ไตรมาสที่   3     ตั้งแต่เดือนเมษายน   2563   ถึงเดือนมิถุนายน  2563</t>
  </si>
  <si>
    <t>ไตรมาสที่  4     ตั้งแต่เดือนกรกฎาคม   2563   ถึงเดือนกันยายน  2563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</si>
</sst>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.0_-;\-* #,##0.0_-;_-* &quot;-&quot;??_-;_-@_-"/>
    <numFmt numFmtId="200" formatCode="_-* #,##0_-;\-* #,##0_-;_-* &quot;-&quot;??_-;_-@_-"/>
    <numFmt numFmtId="201" formatCode="&quot;ใช่&quot;;&quot;ใช่&quot;;&quot;ไม่ใช่&quot;"/>
    <numFmt numFmtId="202" formatCode="&quot;จริง&quot;;&quot;จริง&quot;;&quot;เท็จ&quot;"/>
    <numFmt numFmtId="203" formatCode="&quot;เปิด&quot;;&quot;เปิด&quot;;&quot;ปิด&quot;"/>
    <numFmt numFmtId="204" formatCode="[$€-2]\ #,##0.00_);[Red]\([$€-2]\ #,##0.00\)"/>
    <numFmt numFmtId="205" formatCode="###,###,###"/>
  </numFmts>
  <fonts count="47">
    <font>
      <sz val="14"/>
      <name val="Cordia New"/>
      <family val="0"/>
    </font>
    <font>
      <sz val="16"/>
      <name val="TH SarabunPSK"/>
      <family val="2"/>
    </font>
    <font>
      <b/>
      <sz val="15"/>
      <name val="TH SarabunPSK"/>
      <family val="2"/>
    </font>
    <font>
      <sz val="15"/>
      <name val="TH SarabunPSK"/>
      <family val="2"/>
    </font>
    <font>
      <sz val="10"/>
      <name val="Arial"/>
      <family val="2"/>
    </font>
    <font>
      <sz val="10"/>
      <name val="TH SarabunPSK"/>
      <family val="2"/>
    </font>
    <font>
      <sz val="13"/>
      <name val="TH SarabunPSK"/>
      <family val="2"/>
    </font>
    <font>
      <sz val="11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b/>
      <sz val="16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22" borderId="0" applyNumberFormat="0" applyBorder="0" applyAlignment="0" applyProtection="0"/>
    <xf numFmtId="0" fontId="4" fillId="0" borderId="0">
      <alignment/>
      <protection/>
    </xf>
    <xf numFmtId="0" fontId="39" fillId="23" borderId="1" applyNumberFormat="0" applyAlignment="0" applyProtection="0"/>
    <xf numFmtId="0" fontId="40" fillId="24" borderId="0" applyNumberFormat="0" applyBorder="0" applyAlignment="0" applyProtection="0"/>
    <xf numFmtId="0" fontId="41" fillId="0" borderId="4" applyNumberFormat="0" applyFill="0" applyAlignment="0" applyProtection="0"/>
    <xf numFmtId="0" fontId="42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43" fillId="20" borderId="5" applyNumberFormat="0" applyAlignment="0" applyProtection="0"/>
    <xf numFmtId="0" fontId="0" fillId="32" borderId="6" applyNumberFormat="0" applyFon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2" xfId="0" applyFont="1" applyBorder="1" applyAlignment="1">
      <alignment/>
    </xf>
    <xf numFmtId="200" fontId="3" fillId="0" borderId="12" xfId="33" applyNumberFormat="1" applyFont="1" applyBorder="1" applyAlignment="1" quotePrefix="1">
      <alignment horizontal="center"/>
    </xf>
    <xf numFmtId="200" fontId="3" fillId="0" borderId="12" xfId="33" applyNumberFormat="1" applyFont="1" applyBorder="1" applyAlignment="1">
      <alignment/>
    </xf>
    <xf numFmtId="0" fontId="3" fillId="0" borderId="11" xfId="0" applyFont="1" applyBorder="1" applyAlignment="1">
      <alignment/>
    </xf>
    <xf numFmtId="192" fontId="3" fillId="0" borderId="12" xfId="33" applyNumberFormat="1" applyFont="1" applyBorder="1" applyAlignment="1">
      <alignment/>
    </xf>
    <xf numFmtId="200" fontId="2" fillId="0" borderId="14" xfId="0" applyNumberFormat="1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3" fillId="33" borderId="12" xfId="0" applyFont="1" applyFill="1" applyBorder="1" applyAlignment="1">
      <alignment horizontal="left"/>
    </xf>
    <xf numFmtId="0" fontId="10" fillId="0" borderId="0" xfId="0" applyFont="1" applyAlignment="1">
      <alignment/>
    </xf>
    <xf numFmtId="43" fontId="1" fillId="0" borderId="0" xfId="33" applyFont="1" applyAlignment="1">
      <alignment/>
    </xf>
    <xf numFmtId="43" fontId="10" fillId="0" borderId="0" xfId="33" applyFont="1" applyAlignment="1">
      <alignment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3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11" fillId="0" borderId="11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7" xfId="0" applyFont="1" applyBorder="1" applyAlignment="1">
      <alignment horizontal="center"/>
    </xf>
    <xf numFmtId="205" fontId="6" fillId="0" borderId="17" xfId="45" applyNumberFormat="1" applyFont="1" applyFill="1" applyBorder="1">
      <alignment/>
      <protection/>
    </xf>
    <xf numFmtId="200" fontId="10" fillId="0" borderId="17" xfId="33" applyNumberFormat="1" applyFont="1" applyBorder="1" applyAlignment="1">
      <alignment/>
    </xf>
    <xf numFmtId="200" fontId="10" fillId="0" borderId="17" xfId="0" applyNumberFormat="1" applyFont="1" applyBorder="1" applyAlignment="1">
      <alignment/>
    </xf>
    <xf numFmtId="0" fontId="10" fillId="0" borderId="18" xfId="0" applyFont="1" applyBorder="1" applyAlignment="1">
      <alignment horizontal="center"/>
    </xf>
    <xf numFmtId="0" fontId="10" fillId="0" borderId="18" xfId="0" applyFont="1" applyBorder="1" applyAlignment="1">
      <alignment/>
    </xf>
    <xf numFmtId="200" fontId="10" fillId="0" borderId="18" xfId="33" applyNumberFormat="1" applyFont="1" applyBorder="1" applyAlignment="1">
      <alignment/>
    </xf>
    <xf numFmtId="200" fontId="10" fillId="0" borderId="18" xfId="0" applyNumberFormat="1" applyFont="1" applyBorder="1" applyAlignment="1">
      <alignment/>
    </xf>
    <xf numFmtId="0" fontId="10" fillId="0" borderId="19" xfId="0" applyFont="1" applyBorder="1" applyAlignment="1">
      <alignment/>
    </xf>
    <xf numFmtId="0" fontId="11" fillId="0" borderId="19" xfId="0" applyFont="1" applyBorder="1" applyAlignment="1">
      <alignment horizontal="center"/>
    </xf>
    <xf numFmtId="200" fontId="7" fillId="0" borderId="19" xfId="0" applyNumberFormat="1" applyFont="1" applyBorder="1" applyAlignment="1">
      <alignment/>
    </xf>
    <xf numFmtId="0" fontId="10" fillId="0" borderId="0" xfId="0" applyFont="1" applyBorder="1" applyAlignment="1">
      <alignment/>
    </xf>
    <xf numFmtId="43" fontId="1" fillId="0" borderId="0" xfId="33" applyFont="1" applyBorder="1" applyAlignment="1">
      <alignment/>
    </xf>
    <xf numFmtId="43" fontId="10" fillId="0" borderId="0" xfId="33" applyFont="1" applyBorder="1" applyAlignment="1">
      <alignment/>
    </xf>
    <xf numFmtId="0" fontId="10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200" fontId="7" fillId="0" borderId="0" xfId="33" applyNumberFormat="1" applyFont="1" applyBorder="1" applyAlignment="1">
      <alignment/>
    </xf>
    <xf numFmtId="200" fontId="5" fillId="0" borderId="0" xfId="0" applyNumberFormat="1" applyFont="1" applyBorder="1" applyAlignment="1">
      <alignment/>
    </xf>
    <xf numFmtId="200" fontId="7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43" fontId="8" fillId="0" borderId="0" xfId="33" applyFont="1" applyAlignment="1">
      <alignment/>
    </xf>
    <xf numFmtId="0" fontId="3" fillId="0" borderId="20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2" fillId="0" borderId="12" xfId="0" applyFont="1" applyBorder="1" applyAlignment="1">
      <alignment/>
    </xf>
    <xf numFmtId="200" fontId="8" fillId="0" borderId="0" xfId="0" applyNumberFormat="1" applyFont="1" applyAlignment="1">
      <alignment/>
    </xf>
    <xf numFmtId="43" fontId="8" fillId="0" borderId="0" xfId="0" applyNumberFormat="1" applyFont="1" applyAlignment="1">
      <alignment/>
    </xf>
    <xf numFmtId="200" fontId="3" fillId="0" borderId="12" xfId="0" applyNumberFormat="1" applyFont="1" applyBorder="1" applyAlignment="1">
      <alignment/>
    </xf>
    <xf numFmtId="0" fontId="3" fillId="0" borderId="19" xfId="0" applyFont="1" applyBorder="1" applyAlignment="1">
      <alignment horizontal="center"/>
    </xf>
    <xf numFmtId="0" fontId="3" fillId="0" borderId="19" xfId="0" applyFont="1" applyBorder="1" applyAlignment="1">
      <alignment/>
    </xf>
    <xf numFmtId="200" fontId="3" fillId="0" borderId="19" xfId="33" applyNumberFormat="1" applyFont="1" applyBorder="1" applyAlignment="1" quotePrefix="1">
      <alignment horizontal="center"/>
    </xf>
    <xf numFmtId="0" fontId="3" fillId="0" borderId="22" xfId="0" applyFont="1" applyBorder="1" applyAlignment="1">
      <alignment/>
    </xf>
    <xf numFmtId="0" fontId="2" fillId="0" borderId="22" xfId="0" applyFont="1" applyBorder="1" applyAlignment="1">
      <alignment horizontal="center"/>
    </xf>
    <xf numFmtId="200" fontId="3" fillId="0" borderId="22" xfId="0" applyNumberFormat="1" applyFont="1" applyBorder="1" applyAlignment="1">
      <alignment/>
    </xf>
    <xf numFmtId="200" fontId="2" fillId="0" borderId="22" xfId="0" applyNumberFormat="1" applyFont="1" applyBorder="1" applyAlignment="1">
      <alignment/>
    </xf>
    <xf numFmtId="0" fontId="9" fillId="0" borderId="14" xfId="0" applyFont="1" applyBorder="1" applyAlignment="1">
      <alignment/>
    </xf>
    <xf numFmtId="0" fontId="3" fillId="0" borderId="14" xfId="0" applyFont="1" applyBorder="1" applyAlignment="1">
      <alignment/>
    </xf>
    <xf numFmtId="200" fontId="3" fillId="0" borderId="14" xfId="33" applyNumberFormat="1" applyFont="1" applyBorder="1" applyAlignment="1" quotePrefix="1">
      <alignment horizontal="center"/>
    </xf>
    <xf numFmtId="200" fontId="3" fillId="0" borderId="15" xfId="33" applyNumberFormat="1" applyFont="1" applyBorder="1" applyAlignment="1" quotePrefix="1">
      <alignment horizontal="center"/>
    </xf>
    <xf numFmtId="200" fontId="3" fillId="0" borderId="15" xfId="33" applyNumberFormat="1" applyFont="1" applyBorder="1" applyAlignment="1">
      <alignment/>
    </xf>
    <xf numFmtId="200" fontId="3" fillId="0" borderId="15" xfId="0" applyNumberFormat="1" applyFont="1" applyBorder="1" applyAlignment="1">
      <alignment/>
    </xf>
    <xf numFmtId="200" fontId="3" fillId="0" borderId="12" xfId="33" applyNumberFormat="1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200" fontId="3" fillId="0" borderId="19" xfId="0" applyNumberFormat="1" applyFont="1" applyBorder="1" applyAlignment="1">
      <alignment/>
    </xf>
    <xf numFmtId="200" fontId="2" fillId="0" borderId="19" xfId="0" applyNumberFormat="1" applyFont="1" applyBorder="1" applyAlignment="1">
      <alignment/>
    </xf>
    <xf numFmtId="0" fontId="8" fillId="0" borderId="12" xfId="0" applyFont="1" applyBorder="1" applyAlignment="1">
      <alignment/>
    </xf>
    <xf numFmtId="43" fontId="10" fillId="0" borderId="17" xfId="33" applyFont="1" applyFill="1" applyBorder="1" applyAlignment="1">
      <alignment horizontal="center"/>
    </xf>
    <xf numFmtId="200" fontId="6" fillId="0" borderId="19" xfId="0" applyNumberFormat="1" applyFont="1" applyBorder="1" applyAlignment="1">
      <alignment/>
    </xf>
    <xf numFmtId="200" fontId="3" fillId="0" borderId="0" xfId="0" applyNumberFormat="1" applyFont="1" applyAlignment="1">
      <alignment/>
    </xf>
    <xf numFmtId="43" fontId="3" fillId="0" borderId="12" xfId="33" applyFont="1" applyBorder="1" applyAlignment="1">
      <alignment/>
    </xf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26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กติ 2" xfId="45"/>
    <cellStyle name="ป้อนค่า" xfId="46"/>
    <cellStyle name="ปานกลาง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3"/>
  <sheetViews>
    <sheetView zoomScalePageLayoutView="0" workbookViewId="0" topLeftCell="A90">
      <selection activeCell="T98" sqref="T98"/>
    </sheetView>
  </sheetViews>
  <sheetFormatPr defaultColWidth="9.140625" defaultRowHeight="21.75"/>
  <cols>
    <col min="1" max="1" width="5.421875" style="20" customWidth="1"/>
    <col min="2" max="2" width="20.00390625" style="20" customWidth="1"/>
    <col min="3" max="3" width="8.8515625" style="20" customWidth="1"/>
    <col min="4" max="4" width="5.00390625" style="20" customWidth="1"/>
    <col min="5" max="6" width="6.28125" style="20" customWidth="1"/>
    <col min="7" max="7" width="9.00390625" style="20" customWidth="1"/>
    <col min="8" max="8" width="4.28125" style="20" customWidth="1"/>
    <col min="9" max="10" width="6.28125" style="20" customWidth="1"/>
    <col min="11" max="11" width="8.7109375" style="20" customWidth="1"/>
    <col min="12" max="12" width="4.421875" style="20" customWidth="1"/>
    <col min="13" max="14" width="6.28125" style="20" customWidth="1"/>
    <col min="15" max="15" width="7.57421875" style="20" customWidth="1"/>
    <col min="16" max="16" width="9.140625" style="20" customWidth="1"/>
    <col min="17" max="17" width="15.140625" style="21" customWidth="1"/>
    <col min="18" max="19" width="15.57421875" style="22" customWidth="1"/>
    <col min="20" max="20" width="14.8515625" style="20" customWidth="1"/>
    <col min="21" max="16384" width="9.140625" style="20" customWidth="1"/>
  </cols>
  <sheetData>
    <row r="1" spans="1:15" ht="24">
      <c r="A1" s="92" t="s">
        <v>67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</row>
    <row r="2" spans="1:15" ht="24">
      <c r="A2" s="88" t="s">
        <v>85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</row>
    <row r="3" spans="1:15" ht="21.75" customHeight="1">
      <c r="A3" s="23" t="s">
        <v>0</v>
      </c>
      <c r="B3" s="24" t="s">
        <v>1</v>
      </c>
      <c r="C3" s="89" t="s">
        <v>2</v>
      </c>
      <c r="D3" s="90"/>
      <c r="E3" s="90"/>
      <c r="F3" s="91"/>
      <c r="G3" s="89" t="s">
        <v>3</v>
      </c>
      <c r="H3" s="90"/>
      <c r="I3" s="90"/>
      <c r="J3" s="91"/>
      <c r="K3" s="89" t="s">
        <v>4</v>
      </c>
      <c r="L3" s="90"/>
      <c r="M3" s="90"/>
      <c r="N3" s="91"/>
      <c r="O3" s="24" t="s">
        <v>5</v>
      </c>
    </row>
    <row r="4" spans="1:15" ht="21" customHeight="1">
      <c r="A4" s="25"/>
      <c r="B4" s="25"/>
      <c r="C4" s="23" t="s">
        <v>6</v>
      </c>
      <c r="D4" s="23" t="s">
        <v>7</v>
      </c>
      <c r="E4" s="26" t="s">
        <v>23</v>
      </c>
      <c r="F4" s="26" t="s">
        <v>9</v>
      </c>
      <c r="G4" s="27" t="s">
        <v>6</v>
      </c>
      <c r="H4" s="28" t="s">
        <v>7</v>
      </c>
      <c r="I4" s="26" t="s">
        <v>23</v>
      </c>
      <c r="J4" s="26" t="s">
        <v>9</v>
      </c>
      <c r="K4" s="27" t="s">
        <v>6</v>
      </c>
      <c r="L4" s="27" t="s">
        <v>7</v>
      </c>
      <c r="M4" s="26" t="s">
        <v>23</v>
      </c>
      <c r="N4" s="26" t="s">
        <v>9</v>
      </c>
      <c r="O4" s="28" t="s">
        <v>8</v>
      </c>
    </row>
    <row r="5" spans="1:15" ht="21" customHeight="1">
      <c r="A5" s="29"/>
      <c r="B5" s="30"/>
      <c r="C5" s="31"/>
      <c r="D5" s="31"/>
      <c r="E5" s="32" t="s">
        <v>24</v>
      </c>
      <c r="F5" s="32" t="s">
        <v>25</v>
      </c>
      <c r="G5" s="31"/>
      <c r="H5" s="31"/>
      <c r="I5" s="32" t="s">
        <v>24</v>
      </c>
      <c r="J5" s="32" t="s">
        <v>25</v>
      </c>
      <c r="K5" s="31"/>
      <c r="L5" s="31"/>
      <c r="M5" s="32" t="s">
        <v>24</v>
      </c>
      <c r="N5" s="32" t="s">
        <v>25</v>
      </c>
      <c r="O5" s="31"/>
    </row>
    <row r="6" spans="1:19" ht="29.25" customHeight="1">
      <c r="A6" s="33"/>
      <c r="B6" s="34" t="s">
        <v>6</v>
      </c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Q6" s="21" t="s">
        <v>47</v>
      </c>
      <c r="R6" s="21" t="s">
        <v>51</v>
      </c>
      <c r="S6" s="21" t="s">
        <v>52</v>
      </c>
    </row>
    <row r="7" spans="1:19" ht="24">
      <c r="A7" s="35">
        <v>1</v>
      </c>
      <c r="B7" s="36" t="s">
        <v>60</v>
      </c>
      <c r="C7" s="83">
        <v>35770</v>
      </c>
      <c r="D7" s="37"/>
      <c r="E7" s="37">
        <v>3500</v>
      </c>
      <c r="F7" s="37"/>
      <c r="G7" s="83">
        <v>35770</v>
      </c>
      <c r="H7" s="37"/>
      <c r="I7" s="37">
        <v>3500</v>
      </c>
      <c r="J7" s="37"/>
      <c r="K7" s="83">
        <v>35770</v>
      </c>
      <c r="L7" s="37"/>
      <c r="M7" s="37">
        <v>3500</v>
      </c>
      <c r="N7" s="37"/>
      <c r="O7" s="38">
        <f>SUM(C7+G7+K7)+E7+I7+M7</f>
        <v>117810</v>
      </c>
      <c r="Q7" s="21">
        <v>2400000</v>
      </c>
      <c r="R7" s="21">
        <f>C16+G16+K16</f>
        <v>627060</v>
      </c>
      <c r="S7" s="21">
        <f>Q7-R7</f>
        <v>1772940</v>
      </c>
    </row>
    <row r="8" spans="1:19" ht="24">
      <c r="A8" s="35">
        <v>2</v>
      </c>
      <c r="B8" s="36" t="s">
        <v>64</v>
      </c>
      <c r="C8" s="83">
        <v>24970</v>
      </c>
      <c r="D8" s="37"/>
      <c r="E8" s="37"/>
      <c r="F8" s="37"/>
      <c r="G8" s="83">
        <v>24970</v>
      </c>
      <c r="H8" s="37"/>
      <c r="I8" s="37"/>
      <c r="J8" s="37"/>
      <c r="K8" s="83">
        <v>24970</v>
      </c>
      <c r="L8" s="37"/>
      <c r="M8" s="37"/>
      <c r="N8" s="37"/>
      <c r="O8" s="38">
        <f aca="true" t="shared" si="0" ref="O8:O14">SUM(C8+G8+K8)+E8+I8+M8</f>
        <v>74910</v>
      </c>
      <c r="Q8" s="21">
        <v>78000</v>
      </c>
      <c r="R8" s="21">
        <f>E16+I16+M16</f>
        <v>19500</v>
      </c>
      <c r="S8" s="21">
        <f>Q8-R8</f>
        <v>58500</v>
      </c>
    </row>
    <row r="9" spans="1:18" ht="24">
      <c r="A9" s="35">
        <v>3</v>
      </c>
      <c r="B9" s="36" t="s">
        <v>63</v>
      </c>
      <c r="C9" s="83">
        <v>26460</v>
      </c>
      <c r="D9" s="37"/>
      <c r="E9" s="37"/>
      <c r="F9" s="37"/>
      <c r="G9" s="83">
        <v>26460</v>
      </c>
      <c r="H9" s="37"/>
      <c r="I9" s="37"/>
      <c r="J9" s="37"/>
      <c r="K9" s="83">
        <v>26460</v>
      </c>
      <c r="L9" s="37"/>
      <c r="M9" s="37"/>
      <c r="N9" s="37"/>
      <c r="O9" s="38">
        <f t="shared" si="0"/>
        <v>79380</v>
      </c>
      <c r="R9" s="22">
        <f>SUM(R7:R8)</f>
        <v>646560</v>
      </c>
    </row>
    <row r="10" spans="1:15" ht="24">
      <c r="A10" s="35">
        <v>4</v>
      </c>
      <c r="B10" s="36" t="s">
        <v>61</v>
      </c>
      <c r="C10" s="83">
        <v>28030</v>
      </c>
      <c r="D10" s="37"/>
      <c r="E10" s="37"/>
      <c r="F10" s="37"/>
      <c r="G10" s="83">
        <v>28030</v>
      </c>
      <c r="H10" s="37"/>
      <c r="I10" s="37"/>
      <c r="J10" s="37"/>
      <c r="K10" s="83">
        <v>28030</v>
      </c>
      <c r="L10" s="37"/>
      <c r="M10" s="37"/>
      <c r="N10" s="37"/>
      <c r="O10" s="38">
        <f t="shared" si="0"/>
        <v>84090</v>
      </c>
    </row>
    <row r="11" spans="1:15" ht="24">
      <c r="A11" s="35">
        <v>5</v>
      </c>
      <c r="B11" s="36" t="s">
        <v>62</v>
      </c>
      <c r="C11" s="83">
        <v>28560</v>
      </c>
      <c r="D11" s="37"/>
      <c r="E11" s="37">
        <v>1500</v>
      </c>
      <c r="F11" s="37"/>
      <c r="G11" s="83">
        <v>28560</v>
      </c>
      <c r="H11" s="37"/>
      <c r="I11" s="37">
        <v>1500</v>
      </c>
      <c r="J11" s="37"/>
      <c r="K11" s="83">
        <v>28560</v>
      </c>
      <c r="L11" s="37"/>
      <c r="M11" s="37">
        <v>1500</v>
      </c>
      <c r="N11" s="37"/>
      <c r="O11" s="38">
        <f t="shared" si="0"/>
        <v>90180</v>
      </c>
    </row>
    <row r="12" spans="1:15" ht="24">
      <c r="A12" s="35">
        <v>6</v>
      </c>
      <c r="B12" s="36" t="s">
        <v>53</v>
      </c>
      <c r="C12" s="83">
        <v>22920</v>
      </c>
      <c r="D12" s="37"/>
      <c r="E12" s="37">
        <v>1500</v>
      </c>
      <c r="F12" s="37"/>
      <c r="G12" s="83">
        <v>22920</v>
      </c>
      <c r="H12" s="37"/>
      <c r="I12" s="37">
        <v>1500</v>
      </c>
      <c r="J12" s="37"/>
      <c r="K12" s="83">
        <v>22920</v>
      </c>
      <c r="L12" s="37"/>
      <c r="M12" s="37">
        <v>1500</v>
      </c>
      <c r="N12" s="37"/>
      <c r="O12" s="38">
        <f t="shared" si="0"/>
        <v>73260</v>
      </c>
    </row>
    <row r="13" spans="1:15" ht="24">
      <c r="A13" s="35">
        <v>7</v>
      </c>
      <c r="B13" s="36" t="s">
        <v>65</v>
      </c>
      <c r="C13" s="83">
        <v>25970</v>
      </c>
      <c r="D13" s="37"/>
      <c r="E13" s="37"/>
      <c r="F13" s="37"/>
      <c r="G13" s="83">
        <v>25970</v>
      </c>
      <c r="H13" s="37"/>
      <c r="I13" s="37"/>
      <c r="J13" s="37"/>
      <c r="K13" s="83">
        <v>25970</v>
      </c>
      <c r="L13" s="37"/>
      <c r="M13" s="37"/>
      <c r="N13" s="37"/>
      <c r="O13" s="38">
        <f t="shared" si="0"/>
        <v>77910</v>
      </c>
    </row>
    <row r="14" spans="1:15" ht="24">
      <c r="A14" s="35">
        <v>8</v>
      </c>
      <c r="B14" s="36" t="s">
        <v>66</v>
      </c>
      <c r="C14" s="83">
        <v>16340</v>
      </c>
      <c r="D14" s="37"/>
      <c r="E14" s="37"/>
      <c r="F14" s="37"/>
      <c r="G14" s="83">
        <v>16340</v>
      </c>
      <c r="H14" s="37"/>
      <c r="I14" s="37"/>
      <c r="J14" s="37"/>
      <c r="K14" s="83">
        <v>16340</v>
      </c>
      <c r="L14" s="37"/>
      <c r="M14" s="37"/>
      <c r="N14" s="37"/>
      <c r="O14" s="38">
        <f t="shared" si="0"/>
        <v>49020</v>
      </c>
    </row>
    <row r="15" spans="1:15" ht="24.75" thickBot="1">
      <c r="A15" s="39"/>
      <c r="B15" s="40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2"/>
    </row>
    <row r="16" spans="1:15" ht="25.5" thickBot="1" thickTop="1">
      <c r="A16" s="43"/>
      <c r="B16" s="44" t="s">
        <v>5</v>
      </c>
      <c r="C16" s="45">
        <f>SUM(C7:C14)</f>
        <v>209020</v>
      </c>
      <c r="D16" s="45">
        <f>SUM(D7:D11)</f>
        <v>0</v>
      </c>
      <c r="E16" s="45">
        <f>SUM(E7:E14)</f>
        <v>6500</v>
      </c>
      <c r="F16" s="45">
        <f aca="true" t="shared" si="1" ref="F16:N16">SUM(F7:F11)</f>
        <v>0</v>
      </c>
      <c r="G16" s="45">
        <f>SUM(G7:G14)</f>
        <v>209020</v>
      </c>
      <c r="H16" s="45">
        <f t="shared" si="1"/>
        <v>0</v>
      </c>
      <c r="I16" s="45">
        <f>SUM(I7:I14)</f>
        <v>6500</v>
      </c>
      <c r="J16" s="45">
        <f t="shared" si="1"/>
        <v>0</v>
      </c>
      <c r="K16" s="45">
        <f>SUM(K7:K14)</f>
        <v>209020</v>
      </c>
      <c r="L16" s="45">
        <f t="shared" si="1"/>
        <v>0</v>
      </c>
      <c r="M16" s="45">
        <f>SUM(M7:M14)</f>
        <v>6500</v>
      </c>
      <c r="N16" s="45">
        <f t="shared" si="1"/>
        <v>0</v>
      </c>
      <c r="O16" s="45">
        <f>SUM(O7:O14)</f>
        <v>646560</v>
      </c>
    </row>
    <row r="17" spans="1:15" ht="24.75" thickTop="1">
      <c r="A17" s="46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</row>
    <row r="18" spans="1:15" ht="24">
      <c r="A18" s="46"/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</row>
    <row r="19" spans="1:15" ht="24">
      <c r="A19" s="46"/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</row>
    <row r="20" spans="1:15" ht="24">
      <c r="A20" s="46"/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</row>
    <row r="21" spans="1:15" ht="24">
      <c r="A21" s="46"/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</row>
    <row r="22" spans="1:15" ht="24">
      <c r="A22" s="46"/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</row>
    <row r="23" spans="1:15" ht="24">
      <c r="A23" s="46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</row>
    <row r="24" spans="1:15" ht="24">
      <c r="A24" s="46"/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</row>
    <row r="25" spans="1:15" ht="24">
      <c r="A25" s="46"/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</row>
    <row r="26" spans="1:15" ht="24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</row>
    <row r="27" spans="1:15" ht="24">
      <c r="A27" s="46"/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</row>
    <row r="28" spans="1:19" s="46" customFormat="1" ht="24">
      <c r="A28" s="88"/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Q28" s="47"/>
      <c r="R28" s="48"/>
      <c r="S28" s="48"/>
    </row>
    <row r="29" spans="1:19" s="46" customFormat="1" ht="24">
      <c r="A29" s="88"/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Q29" s="47"/>
      <c r="R29" s="48"/>
      <c r="S29" s="48"/>
    </row>
    <row r="30" spans="1:19" s="46" customFormat="1" ht="24">
      <c r="A30" s="49"/>
      <c r="B30" s="49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49"/>
      <c r="Q30" s="47"/>
      <c r="R30" s="48"/>
      <c r="S30" s="48"/>
    </row>
    <row r="31" spans="3:19" s="46" customFormat="1" ht="24">
      <c r="C31" s="49"/>
      <c r="D31" s="49"/>
      <c r="E31" s="50"/>
      <c r="F31" s="50"/>
      <c r="G31" s="49"/>
      <c r="H31" s="49"/>
      <c r="I31" s="50"/>
      <c r="J31" s="50"/>
      <c r="K31" s="49"/>
      <c r="L31" s="49"/>
      <c r="M31" s="50"/>
      <c r="N31" s="50"/>
      <c r="O31" s="49"/>
      <c r="Q31" s="47"/>
      <c r="R31" s="48"/>
      <c r="S31" s="48"/>
    </row>
    <row r="32" spans="3:19" s="46" customFormat="1" ht="24">
      <c r="C32" s="49"/>
      <c r="D32" s="49"/>
      <c r="E32" s="50"/>
      <c r="F32" s="50"/>
      <c r="G32" s="49"/>
      <c r="H32" s="49"/>
      <c r="I32" s="50"/>
      <c r="J32" s="50"/>
      <c r="K32" s="49"/>
      <c r="L32" s="49"/>
      <c r="M32" s="50"/>
      <c r="N32" s="50"/>
      <c r="O32" s="49"/>
      <c r="Q32" s="47"/>
      <c r="R32" s="48"/>
      <c r="S32" s="48"/>
    </row>
    <row r="33" spans="3:19" s="46" customFormat="1" ht="24">
      <c r="C33" s="49"/>
      <c r="D33" s="49"/>
      <c r="E33" s="50"/>
      <c r="F33" s="50"/>
      <c r="G33" s="49"/>
      <c r="H33" s="49"/>
      <c r="I33" s="50"/>
      <c r="J33" s="50"/>
      <c r="K33" s="49"/>
      <c r="L33" s="49"/>
      <c r="M33" s="50"/>
      <c r="N33" s="50"/>
      <c r="O33" s="49"/>
      <c r="Q33" s="47"/>
      <c r="R33" s="48"/>
      <c r="S33" s="48"/>
    </row>
    <row r="34" spans="1:15" ht="24">
      <c r="A34" s="92" t="s">
        <v>67</v>
      </c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</row>
    <row r="35" spans="1:15" ht="24">
      <c r="A35" s="88" t="s">
        <v>86</v>
      </c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</row>
    <row r="36" spans="1:15" ht="21.75" customHeight="1">
      <c r="A36" s="23" t="s">
        <v>0</v>
      </c>
      <c r="B36" s="24" t="s">
        <v>1</v>
      </c>
      <c r="C36" s="89" t="s">
        <v>26</v>
      </c>
      <c r="D36" s="90"/>
      <c r="E36" s="90"/>
      <c r="F36" s="91"/>
      <c r="G36" s="89" t="s">
        <v>27</v>
      </c>
      <c r="H36" s="90"/>
      <c r="I36" s="90"/>
      <c r="J36" s="91"/>
      <c r="K36" s="89" t="s">
        <v>28</v>
      </c>
      <c r="L36" s="90"/>
      <c r="M36" s="90"/>
      <c r="N36" s="91"/>
      <c r="O36" s="24" t="s">
        <v>5</v>
      </c>
    </row>
    <row r="37" spans="1:15" ht="19.5" customHeight="1">
      <c r="A37" s="25"/>
      <c r="B37" s="25"/>
      <c r="C37" s="23" t="s">
        <v>6</v>
      </c>
      <c r="D37" s="23" t="s">
        <v>7</v>
      </c>
      <c r="E37" s="26" t="s">
        <v>23</v>
      </c>
      <c r="F37" s="26" t="s">
        <v>9</v>
      </c>
      <c r="G37" s="27" t="s">
        <v>6</v>
      </c>
      <c r="H37" s="28" t="s">
        <v>7</v>
      </c>
      <c r="I37" s="26" t="s">
        <v>23</v>
      </c>
      <c r="J37" s="26" t="s">
        <v>9</v>
      </c>
      <c r="K37" s="27" t="s">
        <v>6</v>
      </c>
      <c r="L37" s="27" t="s">
        <v>7</v>
      </c>
      <c r="M37" s="26" t="s">
        <v>23</v>
      </c>
      <c r="N37" s="26" t="s">
        <v>9</v>
      </c>
      <c r="O37" s="28" t="s">
        <v>8</v>
      </c>
    </row>
    <row r="38" spans="1:15" ht="19.5" customHeight="1">
      <c r="A38" s="29"/>
      <c r="B38" s="30"/>
      <c r="C38" s="31"/>
      <c r="D38" s="31"/>
      <c r="E38" s="32" t="s">
        <v>24</v>
      </c>
      <c r="F38" s="32" t="s">
        <v>25</v>
      </c>
      <c r="G38" s="31"/>
      <c r="H38" s="31"/>
      <c r="I38" s="32" t="s">
        <v>24</v>
      </c>
      <c r="J38" s="32" t="s">
        <v>25</v>
      </c>
      <c r="K38" s="31"/>
      <c r="L38" s="31"/>
      <c r="M38" s="32" t="s">
        <v>24</v>
      </c>
      <c r="N38" s="32" t="s">
        <v>25</v>
      </c>
      <c r="O38" s="31"/>
    </row>
    <row r="39" spans="1:19" ht="29.25" customHeight="1">
      <c r="A39" s="33"/>
      <c r="B39" s="34" t="s">
        <v>6</v>
      </c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Q39" s="21" t="s">
        <v>89</v>
      </c>
      <c r="R39" s="21" t="s">
        <v>51</v>
      </c>
      <c r="S39" s="21" t="s">
        <v>52</v>
      </c>
    </row>
    <row r="40" spans="1:19" ht="24">
      <c r="A40" s="35">
        <v>1</v>
      </c>
      <c r="B40" s="36" t="s">
        <v>60</v>
      </c>
      <c r="C40" s="83">
        <v>35770</v>
      </c>
      <c r="D40" s="37"/>
      <c r="E40" s="37">
        <v>3500</v>
      </c>
      <c r="F40" s="37"/>
      <c r="G40" s="83">
        <v>35770</v>
      </c>
      <c r="H40" s="37"/>
      <c r="I40" s="37">
        <v>3500</v>
      </c>
      <c r="J40" s="37"/>
      <c r="K40" s="83">
        <v>35770</v>
      </c>
      <c r="L40" s="37"/>
      <c r="M40" s="37">
        <v>3500</v>
      </c>
      <c r="N40" s="37"/>
      <c r="O40" s="38">
        <f>SUM(C40+G40+K40)+E40+I40+M40</f>
        <v>117810</v>
      </c>
      <c r="Q40" s="21">
        <f>S7</f>
        <v>1772940</v>
      </c>
      <c r="R40" s="21">
        <f>C49+G49+K49</f>
        <v>627060</v>
      </c>
      <c r="S40" s="21">
        <f>Q40-R40</f>
        <v>1145880</v>
      </c>
    </row>
    <row r="41" spans="1:19" ht="24">
      <c r="A41" s="35">
        <v>2</v>
      </c>
      <c r="B41" s="36" t="s">
        <v>64</v>
      </c>
      <c r="C41" s="83">
        <v>24970</v>
      </c>
      <c r="D41" s="37"/>
      <c r="E41" s="37"/>
      <c r="F41" s="37"/>
      <c r="G41" s="83">
        <v>24970</v>
      </c>
      <c r="H41" s="37"/>
      <c r="I41" s="37"/>
      <c r="J41" s="37"/>
      <c r="K41" s="83">
        <v>24970</v>
      </c>
      <c r="L41" s="37"/>
      <c r="M41" s="37"/>
      <c r="N41" s="37"/>
      <c r="O41" s="38">
        <f aca="true" t="shared" si="2" ref="O41:O47">SUM(C41+G41+K41)+E41+I41+M41</f>
        <v>74910</v>
      </c>
      <c r="Q41" s="21">
        <f>S8</f>
        <v>58500</v>
      </c>
      <c r="R41" s="21">
        <f>E49+I49+M49</f>
        <v>19500</v>
      </c>
      <c r="S41" s="21">
        <f>Q41-R41</f>
        <v>39000</v>
      </c>
    </row>
    <row r="42" spans="1:18" ht="24">
      <c r="A42" s="35">
        <v>3</v>
      </c>
      <c r="B42" s="36" t="s">
        <v>63</v>
      </c>
      <c r="C42" s="83">
        <v>26460</v>
      </c>
      <c r="D42" s="37"/>
      <c r="E42" s="37"/>
      <c r="F42" s="37"/>
      <c r="G42" s="83">
        <v>26460</v>
      </c>
      <c r="H42" s="37"/>
      <c r="I42" s="37"/>
      <c r="J42" s="37"/>
      <c r="K42" s="83">
        <v>26460</v>
      </c>
      <c r="L42" s="37"/>
      <c r="M42" s="37"/>
      <c r="N42" s="37"/>
      <c r="O42" s="38">
        <f t="shared" si="2"/>
        <v>79380</v>
      </c>
      <c r="R42" s="22">
        <f>SUM(R40:R41)</f>
        <v>646560</v>
      </c>
    </row>
    <row r="43" spans="1:15" ht="24">
      <c r="A43" s="35">
        <v>4</v>
      </c>
      <c r="B43" s="36" t="s">
        <v>61</v>
      </c>
      <c r="C43" s="83">
        <v>28030</v>
      </c>
      <c r="D43" s="37"/>
      <c r="E43" s="37"/>
      <c r="F43" s="37"/>
      <c r="G43" s="83">
        <v>28030</v>
      </c>
      <c r="H43" s="37"/>
      <c r="I43" s="37"/>
      <c r="J43" s="37"/>
      <c r="K43" s="83">
        <v>28030</v>
      </c>
      <c r="L43" s="37"/>
      <c r="M43" s="37"/>
      <c r="N43" s="37"/>
      <c r="O43" s="38">
        <f t="shared" si="2"/>
        <v>84090</v>
      </c>
    </row>
    <row r="44" spans="1:15" ht="24">
      <c r="A44" s="35">
        <v>5</v>
      </c>
      <c r="B44" s="36" t="s">
        <v>62</v>
      </c>
      <c r="C44" s="83">
        <v>28560</v>
      </c>
      <c r="D44" s="37"/>
      <c r="E44" s="37">
        <v>1500</v>
      </c>
      <c r="F44" s="37"/>
      <c r="G44" s="83">
        <v>28560</v>
      </c>
      <c r="H44" s="37"/>
      <c r="I44" s="37">
        <v>1500</v>
      </c>
      <c r="J44" s="37"/>
      <c r="K44" s="83">
        <v>28560</v>
      </c>
      <c r="L44" s="37"/>
      <c r="M44" s="37">
        <v>1500</v>
      </c>
      <c r="N44" s="37"/>
      <c r="O44" s="38">
        <f t="shared" si="2"/>
        <v>90180</v>
      </c>
    </row>
    <row r="45" spans="1:15" ht="24">
      <c r="A45" s="35">
        <v>6</v>
      </c>
      <c r="B45" s="36" t="s">
        <v>53</v>
      </c>
      <c r="C45" s="83">
        <v>22920</v>
      </c>
      <c r="D45" s="37"/>
      <c r="E45" s="37">
        <v>1500</v>
      </c>
      <c r="F45" s="37"/>
      <c r="G45" s="83">
        <v>22920</v>
      </c>
      <c r="H45" s="37"/>
      <c r="I45" s="37">
        <v>1500</v>
      </c>
      <c r="J45" s="37"/>
      <c r="K45" s="83">
        <v>22920</v>
      </c>
      <c r="L45" s="37"/>
      <c r="M45" s="37">
        <v>1500</v>
      </c>
      <c r="N45" s="37"/>
      <c r="O45" s="38">
        <f t="shared" si="2"/>
        <v>73260</v>
      </c>
    </row>
    <row r="46" spans="1:15" ht="24">
      <c r="A46" s="35">
        <v>7</v>
      </c>
      <c r="B46" s="36" t="s">
        <v>65</v>
      </c>
      <c r="C46" s="83">
        <v>25970</v>
      </c>
      <c r="D46" s="37"/>
      <c r="E46" s="37"/>
      <c r="F46" s="37"/>
      <c r="G46" s="83">
        <v>25970</v>
      </c>
      <c r="H46" s="37"/>
      <c r="I46" s="37"/>
      <c r="J46" s="37"/>
      <c r="K46" s="83">
        <v>25970</v>
      </c>
      <c r="L46" s="37"/>
      <c r="M46" s="37"/>
      <c r="N46" s="37"/>
      <c r="O46" s="38">
        <f t="shared" si="2"/>
        <v>77910</v>
      </c>
    </row>
    <row r="47" spans="1:15" ht="24">
      <c r="A47" s="35">
        <v>8</v>
      </c>
      <c r="B47" s="36" t="s">
        <v>66</v>
      </c>
      <c r="C47" s="83">
        <v>16340</v>
      </c>
      <c r="D47" s="37"/>
      <c r="E47" s="37"/>
      <c r="F47" s="37"/>
      <c r="G47" s="83">
        <v>16340</v>
      </c>
      <c r="H47" s="37"/>
      <c r="I47" s="37"/>
      <c r="J47" s="37"/>
      <c r="K47" s="83">
        <v>16340</v>
      </c>
      <c r="L47" s="37"/>
      <c r="M47" s="37"/>
      <c r="N47" s="37"/>
      <c r="O47" s="38">
        <f t="shared" si="2"/>
        <v>49020</v>
      </c>
    </row>
    <row r="48" spans="1:15" ht="24.75" thickBo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2"/>
    </row>
    <row r="49" spans="1:15" ht="25.5" thickBot="1" thickTop="1">
      <c r="A49" s="43"/>
      <c r="B49" s="44" t="s">
        <v>5</v>
      </c>
      <c r="C49" s="84">
        <f>SUM(C40:C47)</f>
        <v>209020</v>
      </c>
      <c r="D49" s="84">
        <f>SUM(D40:D44)</f>
        <v>0</v>
      </c>
      <c r="E49" s="84">
        <f>SUM(E40:E47)</f>
        <v>6500</v>
      </c>
      <c r="F49" s="84">
        <f>SUM(F40:F44)</f>
        <v>0</v>
      </c>
      <c r="G49" s="84">
        <f>SUM(G40:G47)</f>
        <v>209020</v>
      </c>
      <c r="H49" s="84">
        <f>SUM(H40:H44)</f>
        <v>0</v>
      </c>
      <c r="I49" s="84">
        <f>SUM(I40:I47)</f>
        <v>6500</v>
      </c>
      <c r="J49" s="84">
        <f>SUM(J40:J44)</f>
        <v>0</v>
      </c>
      <c r="K49" s="84">
        <f>SUM(K40:K47)</f>
        <v>209020</v>
      </c>
      <c r="L49" s="84">
        <f>SUM(L40:L44)</f>
        <v>0</v>
      </c>
      <c r="M49" s="84">
        <f>SUM(M40:M47)</f>
        <v>6500</v>
      </c>
      <c r="N49" s="84">
        <f>SUM(N40:N44)</f>
        <v>0</v>
      </c>
      <c r="O49" s="84">
        <f>SUM(O40:O47)</f>
        <v>646560</v>
      </c>
    </row>
    <row r="50" spans="1:15" ht="24.75" thickTop="1">
      <c r="A50" s="46"/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</row>
    <row r="51" spans="1:15" ht="24">
      <c r="A51" s="46"/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</row>
    <row r="52" spans="1:15" ht="24">
      <c r="A52" s="46"/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</row>
    <row r="53" spans="1:15" ht="24">
      <c r="A53" s="46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</row>
    <row r="54" spans="1:15" ht="24">
      <c r="A54" s="46"/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</row>
    <row r="55" spans="1:15" ht="24">
      <c r="A55" s="46"/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</row>
    <row r="56" spans="1:15" ht="24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</row>
    <row r="57" spans="1:15" ht="24">
      <c r="A57" s="46"/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</row>
    <row r="58" spans="1:15" ht="24">
      <c r="A58" s="46"/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</row>
    <row r="59" spans="1:19" s="46" customFormat="1" ht="24">
      <c r="A59" s="88"/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Q59" s="47"/>
      <c r="R59" s="48"/>
      <c r="S59" s="48"/>
    </row>
    <row r="60" spans="1:19" s="46" customFormat="1" ht="24">
      <c r="A60" s="88"/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Q60" s="47"/>
      <c r="R60" s="48"/>
      <c r="S60" s="48"/>
    </row>
    <row r="61" spans="1:19" s="46" customFormat="1" ht="24">
      <c r="A61" s="49"/>
      <c r="B61" s="49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49"/>
      <c r="Q61" s="47"/>
      <c r="R61" s="48"/>
      <c r="S61" s="48"/>
    </row>
    <row r="62" spans="3:19" s="46" customFormat="1" ht="24">
      <c r="C62" s="49"/>
      <c r="D62" s="49"/>
      <c r="E62" s="50"/>
      <c r="F62" s="50"/>
      <c r="G62" s="49"/>
      <c r="H62" s="49"/>
      <c r="I62" s="50"/>
      <c r="J62" s="50"/>
      <c r="K62" s="49"/>
      <c r="L62" s="49"/>
      <c r="M62" s="50"/>
      <c r="N62" s="50"/>
      <c r="O62" s="49"/>
      <c r="Q62" s="47"/>
      <c r="R62" s="48"/>
      <c r="S62" s="48"/>
    </row>
    <row r="63" spans="3:19" s="46" customFormat="1" ht="24">
      <c r="C63" s="49"/>
      <c r="D63" s="49"/>
      <c r="E63" s="50"/>
      <c r="F63" s="50"/>
      <c r="G63" s="49"/>
      <c r="H63" s="49"/>
      <c r="I63" s="50"/>
      <c r="J63" s="50"/>
      <c r="K63" s="49"/>
      <c r="L63" s="49"/>
      <c r="M63" s="50"/>
      <c r="N63" s="50"/>
      <c r="O63" s="49"/>
      <c r="Q63" s="47"/>
      <c r="R63" s="48"/>
      <c r="S63" s="48"/>
    </row>
    <row r="64" spans="3:19" s="46" customFormat="1" ht="24">
      <c r="C64" s="49"/>
      <c r="D64" s="49"/>
      <c r="E64" s="50"/>
      <c r="F64" s="50"/>
      <c r="G64" s="49"/>
      <c r="H64" s="49"/>
      <c r="I64" s="50"/>
      <c r="J64" s="50"/>
      <c r="K64" s="49"/>
      <c r="L64" s="49"/>
      <c r="M64" s="50"/>
      <c r="N64" s="50"/>
      <c r="O64" s="49"/>
      <c r="Q64" s="47"/>
      <c r="R64" s="48"/>
      <c r="S64" s="48"/>
    </row>
    <row r="65" spans="1:19" s="46" customFormat="1" ht="24">
      <c r="A65" s="51"/>
      <c r="B65" s="51"/>
      <c r="Q65" s="47"/>
      <c r="R65" s="48"/>
      <c r="S65" s="48"/>
    </row>
    <row r="66" spans="1:19" s="46" customFormat="1" ht="24">
      <c r="A66" s="51"/>
      <c r="B66" s="51"/>
      <c r="Q66" s="47"/>
      <c r="R66" s="48"/>
      <c r="S66" s="48"/>
    </row>
    <row r="67" spans="1:15" ht="24">
      <c r="A67" s="92" t="s">
        <v>67</v>
      </c>
      <c r="B67" s="92"/>
      <c r="C67" s="92"/>
      <c r="D67" s="92"/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/>
    </row>
    <row r="68" spans="1:15" ht="24">
      <c r="A68" s="88" t="s">
        <v>87</v>
      </c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</row>
    <row r="69" spans="1:15" ht="21.75" customHeight="1">
      <c r="A69" s="23" t="s">
        <v>0</v>
      </c>
      <c r="B69" s="24" t="s">
        <v>1</v>
      </c>
      <c r="C69" s="89" t="s">
        <v>41</v>
      </c>
      <c r="D69" s="90"/>
      <c r="E69" s="90"/>
      <c r="F69" s="91"/>
      <c r="G69" s="89" t="s">
        <v>42</v>
      </c>
      <c r="H69" s="90"/>
      <c r="I69" s="90"/>
      <c r="J69" s="91"/>
      <c r="K69" s="89" t="s">
        <v>43</v>
      </c>
      <c r="L69" s="90"/>
      <c r="M69" s="90"/>
      <c r="N69" s="91"/>
      <c r="O69" s="24" t="s">
        <v>5</v>
      </c>
    </row>
    <row r="70" spans="1:15" ht="18.75" customHeight="1">
      <c r="A70" s="25"/>
      <c r="B70" s="25"/>
      <c r="C70" s="23" t="s">
        <v>6</v>
      </c>
      <c r="D70" s="23" t="s">
        <v>7</v>
      </c>
      <c r="E70" s="26" t="s">
        <v>23</v>
      </c>
      <c r="F70" s="26" t="s">
        <v>9</v>
      </c>
      <c r="G70" s="27" t="s">
        <v>6</v>
      </c>
      <c r="H70" s="28" t="s">
        <v>7</v>
      </c>
      <c r="I70" s="26" t="s">
        <v>23</v>
      </c>
      <c r="J70" s="26" t="s">
        <v>9</v>
      </c>
      <c r="K70" s="27" t="s">
        <v>6</v>
      </c>
      <c r="L70" s="27" t="s">
        <v>7</v>
      </c>
      <c r="M70" s="26" t="s">
        <v>23</v>
      </c>
      <c r="N70" s="26" t="s">
        <v>9</v>
      </c>
      <c r="O70" s="28" t="s">
        <v>8</v>
      </c>
    </row>
    <row r="71" spans="1:15" ht="18.75" customHeight="1">
      <c r="A71" s="29"/>
      <c r="B71" s="30"/>
      <c r="C71" s="31"/>
      <c r="D71" s="31"/>
      <c r="E71" s="32" t="s">
        <v>24</v>
      </c>
      <c r="F71" s="32" t="s">
        <v>25</v>
      </c>
      <c r="G71" s="31"/>
      <c r="H71" s="31"/>
      <c r="I71" s="32" t="s">
        <v>24</v>
      </c>
      <c r="J71" s="32" t="s">
        <v>25</v>
      </c>
      <c r="K71" s="31"/>
      <c r="L71" s="31"/>
      <c r="M71" s="32" t="s">
        <v>24</v>
      </c>
      <c r="N71" s="32" t="s">
        <v>25</v>
      </c>
      <c r="O71" s="31"/>
    </row>
    <row r="72" spans="1:19" ht="29.25" customHeight="1">
      <c r="A72" s="33"/>
      <c r="B72" s="34" t="s">
        <v>6</v>
      </c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Q72" s="21" t="s">
        <v>89</v>
      </c>
      <c r="R72" s="21" t="s">
        <v>51</v>
      </c>
      <c r="S72" s="21" t="s">
        <v>52</v>
      </c>
    </row>
    <row r="73" spans="1:19" ht="24">
      <c r="A73" s="35">
        <v>1</v>
      </c>
      <c r="B73" s="36" t="s">
        <v>60</v>
      </c>
      <c r="C73" s="83">
        <v>36310</v>
      </c>
      <c r="D73" s="37"/>
      <c r="E73" s="37">
        <v>3500</v>
      </c>
      <c r="F73" s="37"/>
      <c r="G73" s="83">
        <v>36310</v>
      </c>
      <c r="H73" s="37"/>
      <c r="I73" s="37">
        <v>3500</v>
      </c>
      <c r="J73" s="37"/>
      <c r="K73" s="83">
        <v>36310</v>
      </c>
      <c r="L73" s="37"/>
      <c r="M73" s="37">
        <v>3500</v>
      </c>
      <c r="N73" s="37"/>
      <c r="O73" s="38">
        <f>SUM(C73+G73+K73)+E73+I73+M73</f>
        <v>119430</v>
      </c>
      <c r="Q73" s="21">
        <f>S40</f>
        <v>1145880</v>
      </c>
      <c r="R73" s="21">
        <f>C82+G82+K82</f>
        <v>640290</v>
      </c>
      <c r="S73" s="21">
        <f>Q73-R73</f>
        <v>505590</v>
      </c>
    </row>
    <row r="74" spans="1:19" ht="24">
      <c r="A74" s="35">
        <v>2</v>
      </c>
      <c r="B74" s="36" t="s">
        <v>64</v>
      </c>
      <c r="C74" s="83">
        <v>25470</v>
      </c>
      <c r="D74" s="37"/>
      <c r="E74" s="37"/>
      <c r="F74" s="37"/>
      <c r="G74" s="83">
        <v>25470</v>
      </c>
      <c r="H74" s="37"/>
      <c r="I74" s="37"/>
      <c r="J74" s="37"/>
      <c r="K74" s="83">
        <v>25470</v>
      </c>
      <c r="L74" s="37"/>
      <c r="M74" s="37"/>
      <c r="N74" s="37"/>
      <c r="O74" s="38">
        <f aca="true" t="shared" si="3" ref="O74:O80">SUM(C74+G74+K74)+E74+I74+M74</f>
        <v>76410</v>
      </c>
      <c r="Q74" s="21">
        <f>S41</f>
        <v>39000</v>
      </c>
      <c r="R74" s="21">
        <f>E82+I82+M82</f>
        <v>19500</v>
      </c>
      <c r="S74" s="21">
        <f>Q74-R74</f>
        <v>19500</v>
      </c>
    </row>
    <row r="75" spans="1:18" ht="24">
      <c r="A75" s="35">
        <v>3</v>
      </c>
      <c r="B75" s="36" t="s">
        <v>63</v>
      </c>
      <c r="C75" s="83">
        <v>26980</v>
      </c>
      <c r="D75" s="37"/>
      <c r="E75" s="37"/>
      <c r="F75" s="37"/>
      <c r="G75" s="83">
        <v>26980</v>
      </c>
      <c r="H75" s="37"/>
      <c r="I75" s="37"/>
      <c r="J75" s="37"/>
      <c r="K75" s="83">
        <v>26980</v>
      </c>
      <c r="L75" s="37"/>
      <c r="M75" s="37"/>
      <c r="N75" s="37"/>
      <c r="O75" s="38">
        <f t="shared" si="3"/>
        <v>80940</v>
      </c>
      <c r="R75" s="22">
        <f>SUM(R73:R74)</f>
        <v>659790</v>
      </c>
    </row>
    <row r="76" spans="1:15" ht="24">
      <c r="A76" s="35">
        <v>4</v>
      </c>
      <c r="B76" s="36" t="s">
        <v>61</v>
      </c>
      <c r="C76" s="83">
        <v>28560</v>
      </c>
      <c r="D76" s="37"/>
      <c r="E76" s="37"/>
      <c r="F76" s="37"/>
      <c r="G76" s="83">
        <v>28560</v>
      </c>
      <c r="H76" s="37"/>
      <c r="I76" s="37"/>
      <c r="J76" s="37"/>
      <c r="K76" s="83">
        <v>28560</v>
      </c>
      <c r="L76" s="37"/>
      <c r="M76" s="37"/>
      <c r="N76" s="37"/>
      <c r="O76" s="38">
        <f t="shared" si="3"/>
        <v>85680</v>
      </c>
    </row>
    <row r="77" spans="1:15" ht="24">
      <c r="A77" s="35">
        <v>5</v>
      </c>
      <c r="B77" s="36" t="s">
        <v>62</v>
      </c>
      <c r="C77" s="83">
        <v>29110</v>
      </c>
      <c r="D77" s="37"/>
      <c r="E77" s="37">
        <v>1500</v>
      </c>
      <c r="F77" s="37"/>
      <c r="G77" s="83">
        <v>29110</v>
      </c>
      <c r="H77" s="37"/>
      <c r="I77" s="37">
        <v>1500</v>
      </c>
      <c r="J77" s="37"/>
      <c r="K77" s="83">
        <v>29110</v>
      </c>
      <c r="L77" s="37"/>
      <c r="M77" s="37">
        <v>1500</v>
      </c>
      <c r="N77" s="37"/>
      <c r="O77" s="38">
        <f t="shared" si="3"/>
        <v>91830</v>
      </c>
    </row>
    <row r="78" spans="1:15" ht="24">
      <c r="A78" s="35">
        <v>6</v>
      </c>
      <c r="B78" s="36" t="s">
        <v>53</v>
      </c>
      <c r="C78" s="83">
        <v>23370</v>
      </c>
      <c r="D78" s="37"/>
      <c r="E78" s="37">
        <v>1500</v>
      </c>
      <c r="F78" s="37"/>
      <c r="G78" s="83">
        <v>23370</v>
      </c>
      <c r="H78" s="37"/>
      <c r="I78" s="37">
        <v>1500</v>
      </c>
      <c r="J78" s="37"/>
      <c r="K78" s="83">
        <v>23370</v>
      </c>
      <c r="L78" s="37"/>
      <c r="M78" s="37">
        <v>1500</v>
      </c>
      <c r="N78" s="37"/>
      <c r="O78" s="38">
        <f t="shared" si="3"/>
        <v>74610</v>
      </c>
    </row>
    <row r="79" spans="1:15" ht="24">
      <c r="A79" s="35">
        <v>7</v>
      </c>
      <c r="B79" s="36" t="s">
        <v>65</v>
      </c>
      <c r="C79" s="83">
        <v>26980</v>
      </c>
      <c r="D79" s="37"/>
      <c r="E79" s="37"/>
      <c r="F79" s="37"/>
      <c r="G79" s="83">
        <v>26980</v>
      </c>
      <c r="H79" s="37"/>
      <c r="I79" s="37"/>
      <c r="J79" s="37"/>
      <c r="K79" s="83">
        <v>26980</v>
      </c>
      <c r="L79" s="37"/>
      <c r="M79" s="37"/>
      <c r="N79" s="37"/>
      <c r="O79" s="38">
        <f t="shared" si="3"/>
        <v>80940</v>
      </c>
    </row>
    <row r="80" spans="1:15" ht="24">
      <c r="A80" s="35">
        <v>8</v>
      </c>
      <c r="B80" s="36" t="s">
        <v>66</v>
      </c>
      <c r="C80" s="83">
        <v>16650</v>
      </c>
      <c r="D80" s="37"/>
      <c r="E80" s="37"/>
      <c r="F80" s="37"/>
      <c r="G80" s="83">
        <v>16650</v>
      </c>
      <c r="H80" s="37"/>
      <c r="I80" s="37"/>
      <c r="J80" s="37"/>
      <c r="K80" s="83">
        <v>16650</v>
      </c>
      <c r="L80" s="37"/>
      <c r="M80" s="37"/>
      <c r="N80" s="37"/>
      <c r="O80" s="38">
        <f t="shared" si="3"/>
        <v>49950</v>
      </c>
    </row>
    <row r="81" spans="1:15" ht="24.75" thickBot="1">
      <c r="A81" s="39"/>
      <c r="B81" s="40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2"/>
    </row>
    <row r="82" spans="1:15" ht="25.5" thickBot="1" thickTop="1">
      <c r="A82" s="43"/>
      <c r="B82" s="44" t="s">
        <v>5</v>
      </c>
      <c r="C82" s="84">
        <f>SUM(C73:C80)</f>
        <v>213430</v>
      </c>
      <c r="D82" s="84">
        <f>SUM(D73:D77)</f>
        <v>0</v>
      </c>
      <c r="E82" s="84">
        <f>SUM(E73:E80)</f>
        <v>6500</v>
      </c>
      <c r="F82" s="84">
        <f>SUM(F73:F77)</f>
        <v>0</v>
      </c>
      <c r="G82" s="84">
        <f>SUM(G73:G80)</f>
        <v>213430</v>
      </c>
      <c r="H82" s="84">
        <f>SUM(H73:H77)</f>
        <v>0</v>
      </c>
      <c r="I82" s="84">
        <f>SUM(I73:I80)</f>
        <v>6500</v>
      </c>
      <c r="J82" s="84">
        <f>SUM(J73:J77)</f>
        <v>0</v>
      </c>
      <c r="K82" s="84">
        <f>SUM(K73:K80)</f>
        <v>213430</v>
      </c>
      <c r="L82" s="84">
        <f>SUM(L73:L77)</f>
        <v>0</v>
      </c>
      <c r="M82" s="84">
        <f>SUM(M73:M80)</f>
        <v>6500</v>
      </c>
      <c r="N82" s="84">
        <f>SUM(N73:N77)</f>
        <v>0</v>
      </c>
      <c r="O82" s="84">
        <f>SUM(O73:O80)</f>
        <v>659790</v>
      </c>
    </row>
    <row r="83" spans="1:15" ht="24.75" thickTop="1">
      <c r="A83" s="46"/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</row>
    <row r="84" spans="1:15" ht="24">
      <c r="A84" s="46"/>
      <c r="B84" s="46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</row>
    <row r="85" spans="1:15" ht="24">
      <c r="A85" s="46"/>
      <c r="B85" s="46"/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</row>
    <row r="86" spans="1:15" ht="24">
      <c r="A86" s="46"/>
      <c r="B86" s="46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</row>
    <row r="87" spans="1:15" ht="24">
      <c r="A87" s="46"/>
      <c r="B87" s="46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</row>
    <row r="88" spans="1:15" ht="24">
      <c r="A88" s="46"/>
      <c r="B88" s="46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</row>
    <row r="89" spans="1:15" ht="24">
      <c r="A89" s="46"/>
      <c r="B89" s="46"/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</row>
    <row r="90" spans="1:15" ht="24">
      <c r="A90" s="46"/>
      <c r="B90" s="46"/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</row>
    <row r="91" spans="1:15" ht="24">
      <c r="A91" s="46"/>
      <c r="B91" s="46"/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</row>
    <row r="92" spans="1:19" s="46" customFormat="1" ht="24">
      <c r="A92" s="88"/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Q92" s="47"/>
      <c r="R92" s="48"/>
      <c r="S92" s="48"/>
    </row>
    <row r="93" spans="1:19" s="46" customFormat="1" ht="24">
      <c r="A93" s="88"/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Q93" s="47"/>
      <c r="R93" s="48"/>
      <c r="S93" s="48"/>
    </row>
    <row r="94" spans="1:19" s="46" customFormat="1" ht="24">
      <c r="A94" s="49"/>
      <c r="B94" s="49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49"/>
      <c r="Q94" s="47"/>
      <c r="R94" s="48"/>
      <c r="S94" s="48"/>
    </row>
    <row r="95" spans="3:19" s="46" customFormat="1" ht="24">
      <c r="C95" s="49"/>
      <c r="D95" s="49"/>
      <c r="E95" s="50"/>
      <c r="F95" s="50"/>
      <c r="G95" s="49"/>
      <c r="H95" s="49"/>
      <c r="I95" s="50"/>
      <c r="J95" s="50"/>
      <c r="K95" s="49"/>
      <c r="L95" s="49"/>
      <c r="M95" s="50"/>
      <c r="N95" s="50"/>
      <c r="O95" s="49"/>
      <c r="Q95" s="47"/>
      <c r="R95" s="48"/>
      <c r="S95" s="48"/>
    </row>
    <row r="96" spans="3:19" s="46" customFormat="1" ht="24">
      <c r="C96" s="49"/>
      <c r="D96" s="49"/>
      <c r="E96" s="50"/>
      <c r="F96" s="50"/>
      <c r="G96" s="49"/>
      <c r="H96" s="49"/>
      <c r="I96" s="50"/>
      <c r="J96" s="50"/>
      <c r="K96" s="49"/>
      <c r="L96" s="49"/>
      <c r="M96" s="50"/>
      <c r="N96" s="50"/>
      <c r="O96" s="49"/>
      <c r="Q96" s="47"/>
      <c r="R96" s="48"/>
      <c r="S96" s="48"/>
    </row>
    <row r="97" spans="3:19" s="46" customFormat="1" ht="24">
      <c r="C97" s="49"/>
      <c r="D97" s="49"/>
      <c r="E97" s="50"/>
      <c r="F97" s="50"/>
      <c r="G97" s="49"/>
      <c r="H97" s="49"/>
      <c r="I97" s="50"/>
      <c r="J97" s="50"/>
      <c r="K97" s="49"/>
      <c r="L97" s="49"/>
      <c r="M97" s="50"/>
      <c r="N97" s="50"/>
      <c r="O97" s="49"/>
      <c r="Q97" s="47"/>
      <c r="R97" s="48"/>
      <c r="S97" s="48"/>
    </row>
    <row r="98" spans="1:19" s="46" customFormat="1" ht="24">
      <c r="A98" s="51"/>
      <c r="B98" s="51"/>
      <c r="Q98" s="47"/>
      <c r="R98" s="48"/>
      <c r="S98" s="48"/>
    </row>
    <row r="99" spans="1:19" s="46" customFormat="1" ht="24">
      <c r="A99" s="51"/>
      <c r="B99" s="51"/>
      <c r="Q99" s="47"/>
      <c r="R99" s="48"/>
      <c r="S99" s="48"/>
    </row>
    <row r="100" spans="1:15" ht="24">
      <c r="A100" s="92" t="s">
        <v>67</v>
      </c>
      <c r="B100" s="92"/>
      <c r="C100" s="92"/>
      <c r="D100" s="92"/>
      <c r="E100" s="92"/>
      <c r="F100" s="92"/>
      <c r="G100" s="92"/>
      <c r="H100" s="92"/>
      <c r="I100" s="92"/>
      <c r="J100" s="92"/>
      <c r="K100" s="92"/>
      <c r="L100" s="92"/>
      <c r="M100" s="92"/>
      <c r="N100" s="92"/>
      <c r="O100" s="92"/>
    </row>
    <row r="101" spans="1:15" ht="24">
      <c r="A101" s="88" t="s">
        <v>88</v>
      </c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</row>
    <row r="102" spans="1:15" ht="21.75" customHeight="1">
      <c r="A102" s="23" t="s">
        <v>0</v>
      </c>
      <c r="B102" s="24" t="s">
        <v>1</v>
      </c>
      <c r="C102" s="89" t="s">
        <v>44</v>
      </c>
      <c r="D102" s="90"/>
      <c r="E102" s="90"/>
      <c r="F102" s="91"/>
      <c r="G102" s="89" t="s">
        <v>45</v>
      </c>
      <c r="H102" s="90"/>
      <c r="I102" s="90"/>
      <c r="J102" s="91"/>
      <c r="K102" s="89" t="s">
        <v>46</v>
      </c>
      <c r="L102" s="90"/>
      <c r="M102" s="90"/>
      <c r="N102" s="91"/>
      <c r="O102" s="24" t="s">
        <v>5</v>
      </c>
    </row>
    <row r="103" spans="1:15" ht="20.25" customHeight="1">
      <c r="A103" s="25"/>
      <c r="B103" s="25"/>
      <c r="C103" s="23" t="s">
        <v>6</v>
      </c>
      <c r="D103" s="23" t="s">
        <v>7</v>
      </c>
      <c r="E103" s="26" t="s">
        <v>23</v>
      </c>
      <c r="F103" s="26" t="s">
        <v>9</v>
      </c>
      <c r="G103" s="27" t="s">
        <v>6</v>
      </c>
      <c r="H103" s="28" t="s">
        <v>7</v>
      </c>
      <c r="I103" s="26" t="s">
        <v>23</v>
      </c>
      <c r="J103" s="26" t="s">
        <v>9</v>
      </c>
      <c r="K103" s="27" t="s">
        <v>6</v>
      </c>
      <c r="L103" s="27" t="s">
        <v>7</v>
      </c>
      <c r="M103" s="26" t="s">
        <v>23</v>
      </c>
      <c r="N103" s="26" t="s">
        <v>9</v>
      </c>
      <c r="O103" s="28" t="s">
        <v>8</v>
      </c>
    </row>
    <row r="104" spans="1:15" ht="20.25" customHeight="1">
      <c r="A104" s="29"/>
      <c r="B104" s="30"/>
      <c r="C104" s="31"/>
      <c r="D104" s="31"/>
      <c r="E104" s="32" t="s">
        <v>24</v>
      </c>
      <c r="F104" s="32" t="s">
        <v>25</v>
      </c>
      <c r="G104" s="31"/>
      <c r="H104" s="31"/>
      <c r="I104" s="32" t="s">
        <v>24</v>
      </c>
      <c r="J104" s="32" t="s">
        <v>25</v>
      </c>
      <c r="K104" s="31"/>
      <c r="L104" s="31"/>
      <c r="M104" s="32" t="s">
        <v>24</v>
      </c>
      <c r="N104" s="32" t="s">
        <v>25</v>
      </c>
      <c r="O104" s="31"/>
    </row>
    <row r="105" spans="1:19" ht="29.25" customHeight="1">
      <c r="A105" s="33"/>
      <c r="B105" s="34" t="s">
        <v>6</v>
      </c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Q105" s="21" t="s">
        <v>89</v>
      </c>
      <c r="R105" s="21" t="s">
        <v>51</v>
      </c>
      <c r="S105" s="21" t="s">
        <v>52</v>
      </c>
    </row>
    <row r="106" spans="1:19" ht="24">
      <c r="A106" s="35">
        <v>1</v>
      </c>
      <c r="B106" s="36" t="s">
        <v>60</v>
      </c>
      <c r="C106" s="83">
        <v>36310</v>
      </c>
      <c r="D106" s="37"/>
      <c r="E106" s="37">
        <v>3500</v>
      </c>
      <c r="F106" s="37"/>
      <c r="G106" s="83">
        <v>36310</v>
      </c>
      <c r="H106" s="37"/>
      <c r="I106" s="37">
        <v>3500</v>
      </c>
      <c r="J106" s="37"/>
      <c r="K106" s="83">
        <v>36310</v>
      </c>
      <c r="L106" s="37"/>
      <c r="M106" s="37">
        <v>3500</v>
      </c>
      <c r="N106" s="37"/>
      <c r="O106" s="38">
        <f>SUM(C106+G106+K106)+E106+I106+M106</f>
        <v>119430</v>
      </c>
      <c r="Q106" s="21">
        <f>S73</f>
        <v>505590</v>
      </c>
      <c r="R106" s="21">
        <f>C115+G115+K115</f>
        <v>640290</v>
      </c>
      <c r="S106" s="21">
        <f>Q106-R106</f>
        <v>-134700</v>
      </c>
    </row>
    <row r="107" spans="1:19" ht="24">
      <c r="A107" s="35">
        <v>2</v>
      </c>
      <c r="B107" s="36" t="s">
        <v>64</v>
      </c>
      <c r="C107" s="83">
        <v>25470</v>
      </c>
      <c r="D107" s="37"/>
      <c r="E107" s="37"/>
      <c r="F107" s="37"/>
      <c r="G107" s="83">
        <v>25470</v>
      </c>
      <c r="H107" s="37"/>
      <c r="I107" s="37"/>
      <c r="J107" s="37"/>
      <c r="K107" s="83">
        <v>25470</v>
      </c>
      <c r="L107" s="37"/>
      <c r="M107" s="37"/>
      <c r="N107" s="37"/>
      <c r="O107" s="38">
        <f aca="true" t="shared" si="4" ref="O107:O113">SUM(C107+G107+K107)+E107+I107+M107</f>
        <v>76410</v>
      </c>
      <c r="Q107" s="21">
        <f>S74</f>
        <v>19500</v>
      </c>
      <c r="R107" s="21">
        <f>E115+I115+M115</f>
        <v>19500</v>
      </c>
      <c r="S107" s="21">
        <f>Q107-R107</f>
        <v>0</v>
      </c>
    </row>
    <row r="108" spans="1:18" ht="24">
      <c r="A108" s="35">
        <v>3</v>
      </c>
      <c r="B108" s="36" t="s">
        <v>63</v>
      </c>
      <c r="C108" s="83">
        <v>26980</v>
      </c>
      <c r="D108" s="37"/>
      <c r="E108" s="37"/>
      <c r="F108" s="37"/>
      <c r="G108" s="83">
        <v>26980</v>
      </c>
      <c r="H108" s="37"/>
      <c r="I108" s="37"/>
      <c r="J108" s="37"/>
      <c r="K108" s="83">
        <v>26980</v>
      </c>
      <c r="L108" s="37"/>
      <c r="M108" s="37"/>
      <c r="N108" s="37"/>
      <c r="O108" s="38">
        <f t="shared" si="4"/>
        <v>80940</v>
      </c>
      <c r="R108" s="22">
        <f>SUM(R106:R107)</f>
        <v>659790</v>
      </c>
    </row>
    <row r="109" spans="1:15" ht="24">
      <c r="A109" s="35">
        <v>4</v>
      </c>
      <c r="B109" s="36" t="s">
        <v>61</v>
      </c>
      <c r="C109" s="83">
        <v>28560</v>
      </c>
      <c r="D109" s="37"/>
      <c r="E109" s="37"/>
      <c r="F109" s="37"/>
      <c r="G109" s="83">
        <v>28560</v>
      </c>
      <c r="H109" s="37"/>
      <c r="I109" s="37"/>
      <c r="J109" s="37"/>
      <c r="K109" s="83">
        <v>28560</v>
      </c>
      <c r="L109" s="37"/>
      <c r="M109" s="37"/>
      <c r="N109" s="37"/>
      <c r="O109" s="38">
        <f t="shared" si="4"/>
        <v>85680</v>
      </c>
    </row>
    <row r="110" spans="1:15" ht="24">
      <c r="A110" s="35">
        <v>5</v>
      </c>
      <c r="B110" s="36" t="s">
        <v>62</v>
      </c>
      <c r="C110" s="83">
        <v>29110</v>
      </c>
      <c r="D110" s="37"/>
      <c r="E110" s="37">
        <v>1500</v>
      </c>
      <c r="F110" s="37"/>
      <c r="G110" s="83">
        <v>29110</v>
      </c>
      <c r="H110" s="37"/>
      <c r="I110" s="37">
        <v>1500</v>
      </c>
      <c r="J110" s="37"/>
      <c r="K110" s="83">
        <v>29110</v>
      </c>
      <c r="L110" s="37"/>
      <c r="M110" s="37">
        <v>1500</v>
      </c>
      <c r="N110" s="37"/>
      <c r="O110" s="38">
        <f t="shared" si="4"/>
        <v>91830</v>
      </c>
    </row>
    <row r="111" spans="1:15" ht="24">
      <c r="A111" s="35">
        <v>6</v>
      </c>
      <c r="B111" s="36" t="s">
        <v>53</v>
      </c>
      <c r="C111" s="83">
        <v>23370</v>
      </c>
      <c r="D111" s="37"/>
      <c r="E111" s="37">
        <v>1500</v>
      </c>
      <c r="F111" s="37"/>
      <c r="G111" s="83">
        <v>23370</v>
      </c>
      <c r="H111" s="37"/>
      <c r="I111" s="37">
        <v>1500</v>
      </c>
      <c r="J111" s="37"/>
      <c r="K111" s="83">
        <v>23370</v>
      </c>
      <c r="L111" s="37"/>
      <c r="M111" s="37">
        <v>1500</v>
      </c>
      <c r="N111" s="37"/>
      <c r="O111" s="38">
        <f t="shared" si="4"/>
        <v>74610</v>
      </c>
    </row>
    <row r="112" spans="1:15" ht="24">
      <c r="A112" s="35">
        <v>7</v>
      </c>
      <c r="B112" s="36" t="s">
        <v>65</v>
      </c>
      <c r="C112" s="83">
        <v>26980</v>
      </c>
      <c r="D112" s="37"/>
      <c r="E112" s="37"/>
      <c r="F112" s="37"/>
      <c r="G112" s="83">
        <v>26980</v>
      </c>
      <c r="H112" s="37"/>
      <c r="I112" s="37"/>
      <c r="J112" s="37"/>
      <c r="K112" s="83">
        <v>26980</v>
      </c>
      <c r="L112" s="37"/>
      <c r="M112" s="37"/>
      <c r="N112" s="37"/>
      <c r="O112" s="38">
        <f t="shared" si="4"/>
        <v>80940</v>
      </c>
    </row>
    <row r="113" spans="1:15" ht="24">
      <c r="A113" s="35">
        <v>8</v>
      </c>
      <c r="B113" s="36" t="s">
        <v>66</v>
      </c>
      <c r="C113" s="83">
        <v>16650</v>
      </c>
      <c r="D113" s="37"/>
      <c r="E113" s="37"/>
      <c r="F113" s="37"/>
      <c r="G113" s="83">
        <v>16650</v>
      </c>
      <c r="H113" s="37"/>
      <c r="I113" s="37"/>
      <c r="J113" s="37"/>
      <c r="K113" s="83">
        <v>16650</v>
      </c>
      <c r="L113" s="37"/>
      <c r="M113" s="37"/>
      <c r="N113" s="37"/>
      <c r="O113" s="38">
        <f t="shared" si="4"/>
        <v>49950</v>
      </c>
    </row>
    <row r="114" spans="1:15" ht="24.75" thickBot="1">
      <c r="A114" s="39"/>
      <c r="B114" s="40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2"/>
    </row>
    <row r="115" spans="1:15" ht="25.5" thickBot="1" thickTop="1">
      <c r="A115" s="43"/>
      <c r="B115" s="44" t="s">
        <v>5</v>
      </c>
      <c r="C115" s="84">
        <f>SUM(C106:C113)</f>
        <v>213430</v>
      </c>
      <c r="D115" s="84">
        <f>SUM(D106:D110)</f>
        <v>0</v>
      </c>
      <c r="E115" s="84">
        <f>SUM(E106:E113)</f>
        <v>6500</v>
      </c>
      <c r="F115" s="84">
        <f>SUM(F106:F110)</f>
        <v>0</v>
      </c>
      <c r="G115" s="84">
        <f>SUM(G106:G113)</f>
        <v>213430</v>
      </c>
      <c r="H115" s="84">
        <f>SUM(H106:H110)</f>
        <v>0</v>
      </c>
      <c r="I115" s="84">
        <f>SUM(I106:I113)</f>
        <v>6500</v>
      </c>
      <c r="J115" s="84">
        <f>SUM(J106:J110)</f>
        <v>0</v>
      </c>
      <c r="K115" s="84">
        <f>SUM(K106:K113)</f>
        <v>213430</v>
      </c>
      <c r="L115" s="84">
        <f>SUM(L106:L110)</f>
        <v>0</v>
      </c>
      <c r="M115" s="84">
        <f>SUM(M106:M113)</f>
        <v>6500</v>
      </c>
      <c r="N115" s="84">
        <f>SUM(N106:N110)</f>
        <v>0</v>
      </c>
      <c r="O115" s="84">
        <f>SUM(O106:O113)</f>
        <v>659790</v>
      </c>
    </row>
    <row r="116" spans="1:15" ht="24.75" thickTop="1">
      <c r="A116" s="46"/>
      <c r="B116" s="46"/>
      <c r="C116" s="46"/>
      <c r="D116" s="46"/>
      <c r="E116" s="46"/>
      <c r="F116" s="46"/>
      <c r="G116" s="46"/>
      <c r="H116" s="46"/>
      <c r="I116" s="46"/>
      <c r="J116" s="46"/>
      <c r="K116" s="46"/>
      <c r="L116" s="46"/>
      <c r="M116" s="46"/>
      <c r="N116" s="46"/>
      <c r="O116" s="46"/>
    </row>
    <row r="117" spans="1:15" ht="24">
      <c r="A117" s="46"/>
      <c r="B117" s="46"/>
      <c r="C117" s="46"/>
      <c r="D117" s="46"/>
      <c r="E117" s="46"/>
      <c r="F117" s="46"/>
      <c r="G117" s="46"/>
      <c r="H117" s="46"/>
      <c r="I117" s="46"/>
      <c r="J117" s="46"/>
      <c r="K117" s="46"/>
      <c r="L117" s="46"/>
      <c r="M117" s="46"/>
      <c r="N117" s="46"/>
      <c r="O117" s="46"/>
    </row>
    <row r="118" spans="1:15" ht="24">
      <c r="A118" s="46"/>
      <c r="B118" s="46"/>
      <c r="C118" s="46"/>
      <c r="D118" s="46"/>
      <c r="E118" s="46"/>
      <c r="F118" s="46"/>
      <c r="G118" s="46"/>
      <c r="H118" s="46"/>
      <c r="I118" s="46"/>
      <c r="J118" s="46"/>
      <c r="K118" s="46"/>
      <c r="L118" s="46"/>
      <c r="M118" s="46"/>
      <c r="N118" s="46"/>
      <c r="O118" s="46"/>
    </row>
    <row r="119" spans="1:15" ht="24">
      <c r="A119" s="46"/>
      <c r="B119" s="46"/>
      <c r="C119" s="46"/>
      <c r="D119" s="46"/>
      <c r="E119" s="46"/>
      <c r="F119" s="46"/>
      <c r="G119" s="46"/>
      <c r="H119" s="46"/>
      <c r="I119" s="46"/>
      <c r="J119" s="46"/>
      <c r="K119" s="46"/>
      <c r="L119" s="46"/>
      <c r="M119" s="46"/>
      <c r="N119" s="46"/>
      <c r="O119" s="46"/>
    </row>
    <row r="120" spans="1:15" ht="24">
      <c r="A120" s="46"/>
      <c r="B120" s="46"/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46"/>
    </row>
    <row r="121" spans="1:15" ht="24">
      <c r="A121" s="46"/>
      <c r="B121" s="46"/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  <c r="O121" s="46"/>
    </row>
    <row r="122" spans="1:15" ht="24">
      <c r="A122" s="46"/>
      <c r="B122" s="46"/>
      <c r="C122" s="46"/>
      <c r="D122" s="46"/>
      <c r="E122" s="46"/>
      <c r="F122" s="46"/>
      <c r="G122" s="46"/>
      <c r="H122" s="46"/>
      <c r="I122" s="46"/>
      <c r="J122" s="46"/>
      <c r="K122" s="46"/>
      <c r="L122" s="46"/>
      <c r="M122" s="46"/>
      <c r="N122" s="46"/>
      <c r="O122" s="46"/>
    </row>
    <row r="123" spans="1:15" ht="24">
      <c r="A123" s="46"/>
      <c r="B123" s="46"/>
      <c r="C123" s="46"/>
      <c r="D123" s="46"/>
      <c r="E123" s="46"/>
      <c r="F123" s="46"/>
      <c r="G123" s="46"/>
      <c r="H123" s="46"/>
      <c r="I123" s="46"/>
      <c r="J123" s="46"/>
      <c r="K123" s="46"/>
      <c r="L123" s="46"/>
      <c r="M123" s="46"/>
      <c r="N123" s="46"/>
      <c r="O123" s="46"/>
    </row>
    <row r="124" spans="1:15" ht="24">
      <c r="A124" s="46"/>
      <c r="B124" s="46"/>
      <c r="C124" s="46"/>
      <c r="D124" s="46"/>
      <c r="E124" s="46"/>
      <c r="F124" s="46"/>
      <c r="G124" s="46"/>
      <c r="H124" s="46"/>
      <c r="I124" s="46"/>
      <c r="J124" s="46"/>
      <c r="K124" s="46"/>
      <c r="L124" s="46"/>
      <c r="M124" s="46"/>
      <c r="N124" s="46"/>
      <c r="O124" s="46"/>
    </row>
    <row r="125" spans="1:19" s="46" customFormat="1" ht="24">
      <c r="A125" s="88"/>
      <c r="B125" s="88"/>
      <c r="C125" s="88"/>
      <c r="D125" s="88"/>
      <c r="E125" s="88"/>
      <c r="F125" s="88"/>
      <c r="G125" s="88"/>
      <c r="H125" s="88"/>
      <c r="I125" s="88"/>
      <c r="J125" s="88"/>
      <c r="K125" s="88"/>
      <c r="L125" s="88"/>
      <c r="M125" s="88"/>
      <c r="N125" s="88"/>
      <c r="O125" s="88"/>
      <c r="Q125" s="47"/>
      <c r="R125" s="48"/>
      <c r="S125" s="48"/>
    </row>
    <row r="126" spans="1:19" s="46" customFormat="1" ht="24">
      <c r="A126" s="88"/>
      <c r="B126" s="88"/>
      <c r="C126" s="88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88"/>
      <c r="Q126" s="47"/>
      <c r="R126" s="48"/>
      <c r="S126" s="48"/>
    </row>
    <row r="127" spans="1:19" s="46" customFormat="1" ht="24">
      <c r="A127" s="49"/>
      <c r="B127" s="49"/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49"/>
      <c r="Q127" s="47"/>
      <c r="R127" s="48"/>
      <c r="S127" s="48"/>
    </row>
    <row r="128" spans="3:19" s="46" customFormat="1" ht="24">
      <c r="C128" s="49"/>
      <c r="D128" s="49"/>
      <c r="E128" s="50"/>
      <c r="F128" s="50"/>
      <c r="G128" s="49"/>
      <c r="H128" s="49"/>
      <c r="I128" s="50"/>
      <c r="J128" s="50"/>
      <c r="K128" s="49"/>
      <c r="L128" s="49"/>
      <c r="M128" s="50"/>
      <c r="N128" s="50"/>
      <c r="O128" s="49"/>
      <c r="Q128" s="47"/>
      <c r="R128" s="48"/>
      <c r="S128" s="48"/>
    </row>
    <row r="129" spans="3:19" s="46" customFormat="1" ht="24">
      <c r="C129" s="49"/>
      <c r="D129" s="49"/>
      <c r="E129" s="50"/>
      <c r="F129" s="50"/>
      <c r="G129" s="49"/>
      <c r="H129" s="49"/>
      <c r="I129" s="50"/>
      <c r="J129" s="50"/>
      <c r="K129" s="49"/>
      <c r="L129" s="49"/>
      <c r="M129" s="50"/>
      <c r="N129" s="50"/>
      <c r="O129" s="49"/>
      <c r="Q129" s="47"/>
      <c r="R129" s="48"/>
      <c r="S129" s="48"/>
    </row>
    <row r="130" spans="3:19" s="46" customFormat="1" ht="24">
      <c r="C130" s="49"/>
      <c r="D130" s="49"/>
      <c r="E130" s="50"/>
      <c r="F130" s="50"/>
      <c r="G130" s="49"/>
      <c r="H130" s="49"/>
      <c r="I130" s="50"/>
      <c r="J130" s="50"/>
      <c r="K130" s="49"/>
      <c r="L130" s="49"/>
      <c r="M130" s="50"/>
      <c r="N130" s="50"/>
      <c r="O130" s="49"/>
      <c r="Q130" s="47"/>
      <c r="R130" s="48"/>
      <c r="S130" s="48"/>
    </row>
    <row r="131" spans="1:19" s="46" customFormat="1" ht="24">
      <c r="A131" s="51"/>
      <c r="B131" s="51"/>
      <c r="Q131" s="47"/>
      <c r="R131" s="48"/>
      <c r="S131" s="48"/>
    </row>
    <row r="132" spans="1:19" s="46" customFormat="1" ht="24">
      <c r="A132" s="49"/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52"/>
      <c r="N132" s="52"/>
      <c r="O132" s="53"/>
      <c r="Q132" s="47"/>
      <c r="R132" s="48"/>
      <c r="S132" s="48"/>
    </row>
    <row r="133" spans="1:19" s="46" customFormat="1" ht="24">
      <c r="A133" s="49"/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  <c r="N133" s="52"/>
      <c r="O133" s="54"/>
      <c r="Q133" s="47"/>
      <c r="R133" s="48"/>
      <c r="S133" s="48"/>
    </row>
  </sheetData>
  <sheetProtection/>
  <mergeCells count="40">
    <mergeCell ref="C69:F69"/>
    <mergeCell ref="G69:J69"/>
    <mergeCell ref="K69:N69"/>
    <mergeCell ref="A125:O125"/>
    <mergeCell ref="A126:O126"/>
    <mergeCell ref="C127:F127"/>
    <mergeCell ref="G127:J127"/>
    <mergeCell ref="K127:N127"/>
    <mergeCell ref="A100:O100"/>
    <mergeCell ref="A101:O101"/>
    <mergeCell ref="C102:F102"/>
    <mergeCell ref="G102:J102"/>
    <mergeCell ref="K102:N102"/>
    <mergeCell ref="A1:O1"/>
    <mergeCell ref="A2:O2"/>
    <mergeCell ref="C3:F3"/>
    <mergeCell ref="A92:O92"/>
    <mergeCell ref="A93:O93"/>
    <mergeCell ref="C94:F94"/>
    <mergeCell ref="G94:J94"/>
    <mergeCell ref="K94:N94"/>
    <mergeCell ref="A67:O67"/>
    <mergeCell ref="A68:O68"/>
    <mergeCell ref="G3:J3"/>
    <mergeCell ref="K3:N3"/>
    <mergeCell ref="A34:O34"/>
    <mergeCell ref="A35:O35"/>
    <mergeCell ref="A28:O28"/>
    <mergeCell ref="A29:O29"/>
    <mergeCell ref="C30:F30"/>
    <mergeCell ref="G30:J30"/>
    <mergeCell ref="K30:N30"/>
    <mergeCell ref="A59:O59"/>
    <mergeCell ref="A60:O60"/>
    <mergeCell ref="C61:F61"/>
    <mergeCell ref="G61:J61"/>
    <mergeCell ref="K61:N61"/>
    <mergeCell ref="C36:F36"/>
    <mergeCell ref="G36:J36"/>
    <mergeCell ref="K36:N36"/>
  </mergeCells>
  <printOptions/>
  <pageMargins left="0.1968503937007874" right="0.11811023622047245" top="0.984251968503937" bottom="0.7874015748031497" header="0.5118110236220472" footer="0.5118110236220472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48"/>
  <sheetViews>
    <sheetView tabSelected="1" zoomScaleSheetLayoutView="100" zoomScalePageLayoutView="0" workbookViewId="0" topLeftCell="A76">
      <selection activeCell="A113" sqref="A113:F113"/>
    </sheetView>
  </sheetViews>
  <sheetFormatPr defaultColWidth="9.140625" defaultRowHeight="21.75"/>
  <cols>
    <col min="1" max="1" width="9.140625" style="55" customWidth="1"/>
    <col min="2" max="2" width="47.7109375" style="55" customWidth="1"/>
    <col min="3" max="6" width="12.7109375" style="55" customWidth="1"/>
    <col min="7" max="7" width="9.140625" style="55" customWidth="1"/>
    <col min="8" max="8" width="13.8515625" style="56" customWidth="1"/>
    <col min="9" max="9" width="15.00390625" style="55" customWidth="1"/>
    <col min="10" max="10" width="14.7109375" style="55" customWidth="1"/>
    <col min="11" max="11" width="10.421875" style="55" customWidth="1"/>
    <col min="12" max="12" width="10.7109375" style="55" customWidth="1"/>
    <col min="13" max="13" width="11.140625" style="55" customWidth="1"/>
    <col min="14" max="16384" width="9.140625" style="55" customWidth="1"/>
  </cols>
  <sheetData>
    <row r="1" spans="1:6" ht="24">
      <c r="A1" s="93" t="s">
        <v>67</v>
      </c>
      <c r="B1" s="93"/>
      <c r="C1" s="93"/>
      <c r="D1" s="93"/>
      <c r="E1" s="93"/>
      <c r="F1" s="93"/>
    </row>
    <row r="2" spans="1:6" ht="23.25" customHeight="1">
      <c r="A2" s="94" t="s">
        <v>90</v>
      </c>
      <c r="B2" s="94"/>
      <c r="C2" s="94"/>
      <c r="D2" s="94"/>
      <c r="E2" s="94"/>
      <c r="F2" s="94"/>
    </row>
    <row r="3" spans="1:6" ht="23.25">
      <c r="A3" s="3" t="s">
        <v>0</v>
      </c>
      <c r="B3" s="3" t="s">
        <v>1</v>
      </c>
      <c r="C3" s="4" t="s">
        <v>2</v>
      </c>
      <c r="D3" s="4" t="s">
        <v>3</v>
      </c>
      <c r="E3" s="4" t="s">
        <v>4</v>
      </c>
      <c r="F3" s="57" t="s">
        <v>5</v>
      </c>
    </row>
    <row r="4" spans="1:6" ht="23.25">
      <c r="A4" s="58"/>
      <c r="B4" s="58"/>
      <c r="C4" s="59"/>
      <c r="D4" s="59"/>
      <c r="E4" s="59"/>
      <c r="F4" s="60" t="s">
        <v>8</v>
      </c>
    </row>
    <row r="5" spans="1:13" ht="22.5" customHeight="1">
      <c r="A5" s="61"/>
      <c r="B5" s="61" t="s">
        <v>9</v>
      </c>
      <c r="C5" s="8"/>
      <c r="D5" s="8"/>
      <c r="E5" s="8"/>
      <c r="F5" s="8"/>
      <c r="H5" s="56" t="s">
        <v>47</v>
      </c>
      <c r="I5" s="55" t="s">
        <v>49</v>
      </c>
      <c r="J5" s="55" t="s">
        <v>50</v>
      </c>
      <c r="K5" s="55" t="s">
        <v>80</v>
      </c>
      <c r="L5" s="55" t="s">
        <v>81</v>
      </c>
      <c r="M5" s="55" t="s">
        <v>50</v>
      </c>
    </row>
    <row r="6" spans="1:13" ht="22.5" customHeight="1">
      <c r="A6" s="5">
        <v>1</v>
      </c>
      <c r="B6" s="8" t="s">
        <v>69</v>
      </c>
      <c r="C6" s="8"/>
      <c r="D6" s="8"/>
      <c r="E6" s="86">
        <v>25000</v>
      </c>
      <c r="F6" s="64">
        <f>SUM(C6:E6)</f>
        <v>25000</v>
      </c>
      <c r="H6" s="56">
        <v>50000</v>
      </c>
      <c r="I6" s="62">
        <f>F6</f>
        <v>25000</v>
      </c>
      <c r="J6" s="63">
        <f>H6-I6</f>
        <v>25000</v>
      </c>
      <c r="M6" s="63">
        <f>J6+K6-L6</f>
        <v>25000</v>
      </c>
    </row>
    <row r="7" spans="1:13" ht="22.5" customHeight="1">
      <c r="A7" s="5">
        <v>2</v>
      </c>
      <c r="B7" s="8" t="s">
        <v>48</v>
      </c>
      <c r="C7" s="10">
        <v>13500</v>
      </c>
      <c r="D7" s="10">
        <v>13500</v>
      </c>
      <c r="E7" s="10">
        <v>13500</v>
      </c>
      <c r="F7" s="64">
        <f>SUM(C7:E7)</f>
        <v>40500</v>
      </c>
      <c r="H7" s="21">
        <v>180000</v>
      </c>
      <c r="I7" s="62">
        <f>F7</f>
        <v>40500</v>
      </c>
      <c r="J7" s="63">
        <f>H7-I7</f>
        <v>139500</v>
      </c>
      <c r="M7" s="63">
        <f>J7+K7-L7</f>
        <v>139500</v>
      </c>
    </row>
    <row r="8" spans="1:13" ht="22.5" customHeight="1">
      <c r="A8" s="5">
        <v>3</v>
      </c>
      <c r="B8" s="8" t="s">
        <v>68</v>
      </c>
      <c r="C8" s="10"/>
      <c r="D8" s="10">
        <v>7000</v>
      </c>
      <c r="E8" s="10"/>
      <c r="F8" s="64">
        <f>SUM(C8:E8)</f>
        <v>7000</v>
      </c>
      <c r="H8" s="21">
        <v>15000</v>
      </c>
      <c r="I8" s="62">
        <f>F8</f>
        <v>7000</v>
      </c>
      <c r="J8" s="63">
        <f>H8-I8</f>
        <v>8000</v>
      </c>
      <c r="M8" s="63">
        <f>J8+K8-L8</f>
        <v>8000</v>
      </c>
    </row>
    <row r="9" spans="1:6" ht="22.5" customHeight="1" thickBot="1">
      <c r="A9" s="65"/>
      <c r="B9" s="66"/>
      <c r="C9" s="67"/>
      <c r="D9" s="67"/>
      <c r="E9" s="67"/>
      <c r="F9" s="67"/>
    </row>
    <row r="10" spans="1:6" ht="22.5" customHeight="1" thickBot="1" thickTop="1">
      <c r="A10" s="68"/>
      <c r="B10" s="69" t="s">
        <v>5</v>
      </c>
      <c r="C10" s="70">
        <f>SUM(C7:C9)</f>
        <v>13500</v>
      </c>
      <c r="D10" s="70">
        <f>SUM(D7:D9)</f>
        <v>20500</v>
      </c>
      <c r="E10" s="70">
        <f>SUM(E7:E9)</f>
        <v>13500</v>
      </c>
      <c r="F10" s="71">
        <f>SUM(C10:E10)</f>
        <v>47500</v>
      </c>
    </row>
    <row r="11" spans="1:6" ht="22.5" customHeight="1" thickTop="1">
      <c r="A11" s="7"/>
      <c r="B11" s="72" t="s">
        <v>10</v>
      </c>
      <c r="C11" s="73"/>
      <c r="D11" s="73"/>
      <c r="E11" s="73"/>
      <c r="F11" s="73"/>
    </row>
    <row r="12" spans="1:11" ht="22.5" customHeight="1">
      <c r="A12" s="5">
        <v>1</v>
      </c>
      <c r="B12" s="8" t="s">
        <v>33</v>
      </c>
      <c r="C12" s="10"/>
      <c r="D12" s="10"/>
      <c r="E12" s="10"/>
      <c r="F12" s="64">
        <f aca="true" t="shared" si="0" ref="F12:F20">SUM(C12:E12)</f>
        <v>0</v>
      </c>
      <c r="I12" s="63"/>
      <c r="J12" s="63"/>
      <c r="K12" s="63"/>
    </row>
    <row r="13" spans="1:13" ht="22.5" customHeight="1">
      <c r="A13" s="5"/>
      <c r="B13" s="8" t="s">
        <v>70</v>
      </c>
      <c r="C13" s="10"/>
      <c r="D13" s="10"/>
      <c r="E13" s="10">
        <v>10000</v>
      </c>
      <c r="F13" s="64">
        <f t="shared" si="0"/>
        <v>10000</v>
      </c>
      <c r="H13" s="56">
        <v>15000</v>
      </c>
      <c r="I13" s="62">
        <f aca="true" t="shared" si="1" ref="I13:I20">F13</f>
        <v>10000</v>
      </c>
      <c r="J13" s="63">
        <f aca="true" t="shared" si="2" ref="J13:J20">H13-I13</f>
        <v>5000</v>
      </c>
      <c r="K13" s="63"/>
      <c r="M13" s="63">
        <f aca="true" t="shared" si="3" ref="M13:M20">J13+K13-L13</f>
        <v>5000</v>
      </c>
    </row>
    <row r="14" spans="1:13" ht="22.5" customHeight="1">
      <c r="A14" s="5"/>
      <c r="B14" s="8" t="s">
        <v>71</v>
      </c>
      <c r="C14" s="10">
        <v>9000</v>
      </c>
      <c r="D14" s="10">
        <v>9000</v>
      </c>
      <c r="E14" s="10">
        <v>9000</v>
      </c>
      <c r="F14" s="64">
        <f t="shared" si="0"/>
        <v>27000</v>
      </c>
      <c r="H14" s="56">
        <v>108000</v>
      </c>
      <c r="I14" s="62">
        <f t="shared" si="1"/>
        <v>27000</v>
      </c>
      <c r="J14" s="63">
        <f t="shared" si="2"/>
        <v>81000</v>
      </c>
      <c r="K14" s="63"/>
      <c r="M14" s="63">
        <f t="shared" si="3"/>
        <v>81000</v>
      </c>
    </row>
    <row r="15" spans="1:13" ht="22.5" customHeight="1">
      <c r="A15" s="5">
        <v>2</v>
      </c>
      <c r="B15" s="82" t="s">
        <v>34</v>
      </c>
      <c r="C15" s="74"/>
      <c r="D15" s="74"/>
      <c r="E15" s="74"/>
      <c r="F15" s="64">
        <f t="shared" si="0"/>
        <v>0</v>
      </c>
      <c r="I15" s="62">
        <f t="shared" si="1"/>
        <v>0</v>
      </c>
      <c r="J15" s="63">
        <f t="shared" si="2"/>
        <v>0</v>
      </c>
      <c r="K15" s="56"/>
      <c r="M15" s="63">
        <f t="shared" si="3"/>
        <v>0</v>
      </c>
    </row>
    <row r="16" spans="1:13" ht="22.5" customHeight="1">
      <c r="A16" s="5"/>
      <c r="B16" s="17" t="s">
        <v>72</v>
      </c>
      <c r="C16" s="74">
        <v>10000</v>
      </c>
      <c r="D16" s="74">
        <v>10000</v>
      </c>
      <c r="E16" s="74">
        <v>10000</v>
      </c>
      <c r="F16" s="64">
        <f t="shared" si="0"/>
        <v>30000</v>
      </c>
      <c r="H16" s="56">
        <v>100000</v>
      </c>
      <c r="I16" s="62">
        <f t="shared" si="1"/>
        <v>30000</v>
      </c>
      <c r="J16" s="63">
        <f t="shared" si="2"/>
        <v>70000</v>
      </c>
      <c r="K16" s="56"/>
      <c r="M16" s="63">
        <f t="shared" si="3"/>
        <v>70000</v>
      </c>
    </row>
    <row r="17" spans="1:13" ht="22.5" customHeight="1">
      <c r="A17" s="5"/>
      <c r="B17" s="17" t="s">
        <v>73</v>
      </c>
      <c r="C17" s="74"/>
      <c r="D17" s="74"/>
      <c r="E17" s="74"/>
      <c r="F17" s="64">
        <f t="shared" si="0"/>
        <v>0</v>
      </c>
      <c r="H17" s="56">
        <v>150000</v>
      </c>
      <c r="I17" s="62">
        <f t="shared" si="1"/>
        <v>0</v>
      </c>
      <c r="J17" s="63">
        <f t="shared" si="2"/>
        <v>150000</v>
      </c>
      <c r="K17" s="56"/>
      <c r="M17" s="63">
        <f t="shared" si="3"/>
        <v>150000</v>
      </c>
    </row>
    <row r="18" spans="1:13" ht="22.5" customHeight="1">
      <c r="A18" s="5"/>
      <c r="B18" s="17" t="s">
        <v>74</v>
      </c>
      <c r="C18" s="74"/>
      <c r="D18" s="10"/>
      <c r="E18" s="10"/>
      <c r="F18" s="64">
        <f t="shared" si="0"/>
        <v>0</v>
      </c>
      <c r="H18" s="56">
        <v>5000</v>
      </c>
      <c r="I18" s="62">
        <f t="shared" si="1"/>
        <v>0</v>
      </c>
      <c r="J18" s="63">
        <f t="shared" si="2"/>
        <v>5000</v>
      </c>
      <c r="M18" s="63">
        <f t="shared" si="3"/>
        <v>5000</v>
      </c>
    </row>
    <row r="19" spans="1:13" ht="22.5" customHeight="1">
      <c r="A19" s="5">
        <v>3</v>
      </c>
      <c r="B19" s="18" t="s">
        <v>75</v>
      </c>
      <c r="C19" s="74"/>
      <c r="D19" s="10"/>
      <c r="E19" s="10"/>
      <c r="F19" s="64">
        <f t="shared" si="0"/>
        <v>0</v>
      </c>
      <c r="I19" s="62">
        <f t="shared" si="1"/>
        <v>0</v>
      </c>
      <c r="J19" s="63">
        <f t="shared" si="2"/>
        <v>0</v>
      </c>
      <c r="M19" s="63">
        <f t="shared" si="3"/>
        <v>0</v>
      </c>
    </row>
    <row r="20" spans="1:13" ht="22.5" customHeight="1">
      <c r="A20" s="5"/>
      <c r="B20" s="8" t="s">
        <v>76</v>
      </c>
      <c r="C20" s="74"/>
      <c r="D20" s="10"/>
      <c r="E20" s="10">
        <v>5000</v>
      </c>
      <c r="F20" s="64">
        <f t="shared" si="0"/>
        <v>5000</v>
      </c>
      <c r="H20" s="56">
        <v>8000</v>
      </c>
      <c r="I20" s="62">
        <f t="shared" si="1"/>
        <v>5000</v>
      </c>
      <c r="J20" s="63">
        <f t="shared" si="2"/>
        <v>3000</v>
      </c>
      <c r="K20" s="55">
        <v>20000</v>
      </c>
      <c r="M20" s="63">
        <f t="shared" si="3"/>
        <v>23000</v>
      </c>
    </row>
    <row r="21" spans="1:6" ht="22.5" customHeight="1" thickBot="1">
      <c r="A21" s="59"/>
      <c r="B21" s="8"/>
      <c r="C21" s="75"/>
      <c r="D21" s="76"/>
      <c r="E21" s="76"/>
      <c r="F21" s="77"/>
    </row>
    <row r="22" spans="1:6" ht="22.5" customHeight="1" thickBot="1" thickTop="1">
      <c r="A22" s="68"/>
      <c r="B22" s="69" t="s">
        <v>5</v>
      </c>
      <c r="C22" s="70">
        <f>SUM(C12:C18)</f>
        <v>19000</v>
      </c>
      <c r="D22" s="70">
        <f>SUM(D12:D18)</f>
        <v>19000</v>
      </c>
      <c r="E22" s="70">
        <f>SUM(E12:E18)</f>
        <v>29000</v>
      </c>
      <c r="F22" s="71">
        <f>SUM(F12:F18)</f>
        <v>67000</v>
      </c>
    </row>
    <row r="23" spans="1:6" ht="22.5" customHeight="1" thickTop="1">
      <c r="A23" s="61"/>
      <c r="B23" s="61" t="s">
        <v>11</v>
      </c>
      <c r="C23" s="8"/>
      <c r="D23" s="8"/>
      <c r="E23" s="8"/>
      <c r="F23" s="8"/>
    </row>
    <row r="24" spans="1:13" ht="22.5" customHeight="1">
      <c r="A24" s="5">
        <v>1</v>
      </c>
      <c r="B24" s="8" t="s">
        <v>12</v>
      </c>
      <c r="C24" s="9"/>
      <c r="D24" s="10"/>
      <c r="E24" s="10">
        <v>20000</v>
      </c>
      <c r="F24" s="64">
        <f>SUM(C24:E24)</f>
        <v>20000</v>
      </c>
      <c r="H24" s="56">
        <v>40000</v>
      </c>
      <c r="I24" s="62">
        <f>F24</f>
        <v>20000</v>
      </c>
      <c r="J24" s="63">
        <f>H24-I24</f>
        <v>20000</v>
      </c>
      <c r="M24" s="63">
        <f>J24+K24-L24</f>
        <v>20000</v>
      </c>
    </row>
    <row r="25" spans="1:13" ht="22.5" customHeight="1">
      <c r="A25" s="5">
        <v>2</v>
      </c>
      <c r="B25" s="8" t="s">
        <v>56</v>
      </c>
      <c r="C25" s="78"/>
      <c r="D25" s="78"/>
      <c r="E25" s="78">
        <v>3000</v>
      </c>
      <c r="F25" s="64">
        <f>SUM(C25:E25)</f>
        <v>3000</v>
      </c>
      <c r="H25" s="56">
        <v>10000</v>
      </c>
      <c r="I25" s="62">
        <f>F25</f>
        <v>3000</v>
      </c>
      <c r="J25" s="63">
        <f>H25-I25</f>
        <v>7000</v>
      </c>
      <c r="M25" s="63">
        <f>J25+K25-L25</f>
        <v>7000</v>
      </c>
    </row>
    <row r="26" spans="1:13" ht="22.5" customHeight="1">
      <c r="A26" s="5">
        <v>3</v>
      </c>
      <c r="B26" s="8" t="s">
        <v>13</v>
      </c>
      <c r="C26" s="9"/>
      <c r="D26" s="78"/>
      <c r="E26" s="78">
        <v>15000</v>
      </c>
      <c r="F26" s="64">
        <f>SUM(C26:E26)</f>
        <v>15000</v>
      </c>
      <c r="H26" s="56">
        <v>25000</v>
      </c>
      <c r="I26" s="62">
        <f>F26</f>
        <v>15000</v>
      </c>
      <c r="J26" s="63">
        <f>H26-I26</f>
        <v>10000</v>
      </c>
      <c r="M26" s="63">
        <f>J26+K26-L26</f>
        <v>10000</v>
      </c>
    </row>
    <row r="27" spans="1:13" ht="22.5" customHeight="1">
      <c r="A27" s="5">
        <v>4</v>
      </c>
      <c r="B27" s="8" t="s">
        <v>100</v>
      </c>
      <c r="C27" s="9"/>
      <c r="D27" s="9"/>
      <c r="E27" s="9">
        <v>980</v>
      </c>
      <c r="F27" s="64">
        <f>SUM(C27:E27)</f>
        <v>980</v>
      </c>
      <c r="H27" s="56">
        <f>K27</f>
        <v>980</v>
      </c>
      <c r="I27" s="62">
        <f>F27</f>
        <v>980</v>
      </c>
      <c r="J27" s="63">
        <f>H27-I27</f>
        <v>0</v>
      </c>
      <c r="K27" s="55">
        <v>980</v>
      </c>
      <c r="M27" s="63">
        <f>J27+K27-L27-I27</f>
        <v>0</v>
      </c>
    </row>
    <row r="28" spans="1:6" ht="22.5" customHeight="1" thickBot="1">
      <c r="A28" s="66"/>
      <c r="B28" s="79" t="s">
        <v>5</v>
      </c>
      <c r="C28" s="81">
        <f>SUM(C24:C27)</f>
        <v>0</v>
      </c>
      <c r="D28" s="81">
        <f>SUM(D24:D27)</f>
        <v>0</v>
      </c>
      <c r="E28" s="81">
        <f>SUM(E24:E27)</f>
        <v>38980</v>
      </c>
      <c r="F28" s="81">
        <f>SUM(F24:F27)</f>
        <v>38980</v>
      </c>
    </row>
    <row r="29" spans="1:6" ht="22.5" customHeight="1" thickTop="1">
      <c r="A29" s="61"/>
      <c r="B29" s="61" t="s">
        <v>14</v>
      </c>
      <c r="C29" s="8"/>
      <c r="D29" s="8"/>
      <c r="E29" s="8"/>
      <c r="F29" s="8"/>
    </row>
    <row r="30" spans="1:13" ht="22.5" customHeight="1">
      <c r="A30" s="5">
        <v>1</v>
      </c>
      <c r="B30" s="19" t="s">
        <v>94</v>
      </c>
      <c r="C30" s="9"/>
      <c r="D30" s="10"/>
      <c r="E30" s="10">
        <v>22000</v>
      </c>
      <c r="F30" s="64">
        <f aca="true" t="shared" si="4" ref="F30:F35">SUM(C30:E30)</f>
        <v>22000</v>
      </c>
      <c r="H30" s="56">
        <v>22000</v>
      </c>
      <c r="I30" s="62">
        <f aca="true" t="shared" si="5" ref="I30:I36">F30</f>
        <v>22000</v>
      </c>
      <c r="J30" s="63">
        <f aca="true" t="shared" si="6" ref="J30:J36">H30-I30</f>
        <v>0</v>
      </c>
      <c r="M30" s="63">
        <f aca="true" t="shared" si="7" ref="M30:M36">J30+K30-L30</f>
        <v>0</v>
      </c>
    </row>
    <row r="31" spans="1:13" ht="22.5" customHeight="1">
      <c r="A31" s="5">
        <v>2</v>
      </c>
      <c r="B31" s="17" t="s">
        <v>95</v>
      </c>
      <c r="C31" s="78"/>
      <c r="D31" s="78"/>
      <c r="E31" s="78">
        <v>4500</v>
      </c>
      <c r="F31" s="64">
        <f t="shared" si="4"/>
        <v>4500</v>
      </c>
      <c r="H31" s="56">
        <v>4500</v>
      </c>
      <c r="I31" s="62">
        <f t="shared" si="5"/>
        <v>4500</v>
      </c>
      <c r="J31" s="63">
        <f t="shared" si="6"/>
        <v>0</v>
      </c>
      <c r="M31" s="63">
        <f t="shared" si="7"/>
        <v>0</v>
      </c>
    </row>
    <row r="32" spans="1:13" ht="22.5" customHeight="1">
      <c r="A32" s="5">
        <v>3</v>
      </c>
      <c r="B32" s="17" t="s">
        <v>96</v>
      </c>
      <c r="C32" s="78"/>
      <c r="D32" s="78"/>
      <c r="E32" s="78"/>
      <c r="F32" s="64">
        <f t="shared" si="4"/>
        <v>0</v>
      </c>
      <c r="H32" s="56">
        <v>8520</v>
      </c>
      <c r="I32" s="62">
        <f t="shared" si="5"/>
        <v>0</v>
      </c>
      <c r="J32" s="63">
        <f t="shared" si="6"/>
        <v>8520</v>
      </c>
      <c r="M32" s="63">
        <f t="shared" si="7"/>
        <v>8520</v>
      </c>
    </row>
    <row r="33" spans="1:13" ht="22.5" customHeight="1">
      <c r="A33" s="5">
        <v>4</v>
      </c>
      <c r="B33" s="17" t="s">
        <v>97</v>
      </c>
      <c r="C33" s="78"/>
      <c r="D33" s="78"/>
      <c r="E33" s="78">
        <v>22000</v>
      </c>
      <c r="F33" s="64">
        <f t="shared" si="4"/>
        <v>22000</v>
      </c>
      <c r="H33" s="56">
        <v>22000</v>
      </c>
      <c r="I33" s="62">
        <f t="shared" si="5"/>
        <v>22000</v>
      </c>
      <c r="J33" s="63">
        <f t="shared" si="6"/>
        <v>0</v>
      </c>
      <c r="M33" s="63">
        <f t="shared" si="7"/>
        <v>0</v>
      </c>
    </row>
    <row r="34" spans="1:13" ht="22.5" customHeight="1">
      <c r="A34" s="5">
        <v>5</v>
      </c>
      <c r="B34" s="17" t="s">
        <v>98</v>
      </c>
      <c r="C34" s="78"/>
      <c r="D34" s="78"/>
      <c r="E34" s="78">
        <v>9000</v>
      </c>
      <c r="F34" s="64">
        <f t="shared" si="4"/>
        <v>9000</v>
      </c>
      <c r="H34" s="56">
        <v>9000</v>
      </c>
      <c r="I34" s="62">
        <f t="shared" si="5"/>
        <v>9000</v>
      </c>
      <c r="J34" s="63">
        <f t="shared" si="6"/>
        <v>0</v>
      </c>
      <c r="M34" s="63">
        <f t="shared" si="7"/>
        <v>0</v>
      </c>
    </row>
    <row r="35" spans="1:13" ht="22.5" customHeight="1">
      <c r="A35" s="5">
        <v>6</v>
      </c>
      <c r="B35" s="17" t="s">
        <v>99</v>
      </c>
      <c r="C35" s="78"/>
      <c r="D35" s="78"/>
      <c r="E35" s="78">
        <v>700</v>
      </c>
      <c r="F35" s="64">
        <f t="shared" si="4"/>
        <v>700</v>
      </c>
      <c r="H35" s="56">
        <v>700</v>
      </c>
      <c r="I35" s="62">
        <f t="shared" si="5"/>
        <v>700</v>
      </c>
      <c r="J35" s="63">
        <f t="shared" si="6"/>
        <v>0</v>
      </c>
      <c r="M35" s="63">
        <f t="shared" si="7"/>
        <v>0</v>
      </c>
    </row>
    <row r="36" spans="1:13" ht="22.5" customHeight="1">
      <c r="A36" s="5"/>
      <c r="B36" s="8"/>
      <c r="C36" s="78"/>
      <c r="D36" s="78"/>
      <c r="E36" s="78"/>
      <c r="F36" s="64"/>
      <c r="I36" s="62">
        <f t="shared" si="5"/>
        <v>0</v>
      </c>
      <c r="J36" s="63">
        <f t="shared" si="6"/>
        <v>0</v>
      </c>
      <c r="M36" s="63">
        <f t="shared" si="7"/>
        <v>0</v>
      </c>
    </row>
    <row r="37" spans="1:6" ht="22.5" customHeight="1" thickBot="1">
      <c r="A37" s="66"/>
      <c r="B37" s="79" t="s">
        <v>5</v>
      </c>
      <c r="C37" s="80">
        <f>SUM(C30:C36)</f>
        <v>0</v>
      </c>
      <c r="D37" s="80">
        <f>SUM(D30:D36)</f>
        <v>0</v>
      </c>
      <c r="E37" s="80">
        <f>SUM(E30:E36)</f>
        <v>58200</v>
      </c>
      <c r="F37" s="81">
        <f>SUM(C37:E37)</f>
        <v>58200</v>
      </c>
    </row>
    <row r="38" spans="1:6" ht="24.75" thickTop="1">
      <c r="A38" s="93" t="s">
        <v>67</v>
      </c>
      <c r="B38" s="93"/>
      <c r="C38" s="93"/>
      <c r="D38" s="93"/>
      <c r="E38" s="93"/>
      <c r="F38" s="93"/>
    </row>
    <row r="39" spans="1:6" ht="23.25" customHeight="1">
      <c r="A39" s="94" t="s">
        <v>91</v>
      </c>
      <c r="B39" s="94"/>
      <c r="C39" s="94"/>
      <c r="D39" s="94"/>
      <c r="E39" s="94"/>
      <c r="F39" s="94"/>
    </row>
    <row r="40" spans="1:6" ht="23.25">
      <c r="A40" s="3" t="s">
        <v>0</v>
      </c>
      <c r="B40" s="3" t="s">
        <v>1</v>
      </c>
      <c r="C40" s="4" t="s">
        <v>26</v>
      </c>
      <c r="D40" s="4" t="s">
        <v>27</v>
      </c>
      <c r="E40" s="4" t="s">
        <v>28</v>
      </c>
      <c r="F40" s="57" t="s">
        <v>5</v>
      </c>
    </row>
    <row r="41" spans="1:6" ht="23.25">
      <c r="A41" s="58"/>
      <c r="B41" s="58"/>
      <c r="C41" s="59"/>
      <c r="D41" s="59"/>
      <c r="E41" s="59"/>
      <c r="F41" s="60" t="s">
        <v>8</v>
      </c>
    </row>
    <row r="42" spans="1:13" ht="22.5" customHeight="1">
      <c r="A42" s="61"/>
      <c r="B42" s="61" t="s">
        <v>9</v>
      </c>
      <c r="C42" s="8"/>
      <c r="D42" s="8"/>
      <c r="E42" s="8"/>
      <c r="F42" s="8"/>
      <c r="H42" s="56" t="s">
        <v>82</v>
      </c>
      <c r="I42" s="55" t="s">
        <v>49</v>
      </c>
      <c r="J42" s="55" t="s">
        <v>50</v>
      </c>
      <c r="K42" s="55" t="s">
        <v>80</v>
      </c>
      <c r="L42" s="55" t="s">
        <v>81</v>
      </c>
      <c r="M42" s="55" t="s">
        <v>50</v>
      </c>
    </row>
    <row r="43" spans="1:13" ht="22.5" customHeight="1">
      <c r="A43" s="5">
        <v>1</v>
      </c>
      <c r="B43" s="8" t="s">
        <v>69</v>
      </c>
      <c r="C43" s="8"/>
      <c r="D43" s="8"/>
      <c r="E43" s="10">
        <v>20000</v>
      </c>
      <c r="F43" s="64">
        <f>SUM(C43:E43)</f>
        <v>20000</v>
      </c>
      <c r="H43" s="56">
        <f>M6</f>
        <v>25000</v>
      </c>
      <c r="I43" s="62">
        <f>F43</f>
        <v>20000</v>
      </c>
      <c r="J43" s="63">
        <f>H43-I43</f>
        <v>5000</v>
      </c>
      <c r="K43" s="56">
        <v>20000</v>
      </c>
      <c r="M43" s="63">
        <f>J43+K43-L43</f>
        <v>25000</v>
      </c>
    </row>
    <row r="44" spans="1:13" ht="22.5" customHeight="1">
      <c r="A44" s="5">
        <v>2</v>
      </c>
      <c r="B44" s="8" t="s">
        <v>48</v>
      </c>
      <c r="C44" s="10">
        <v>13800</v>
      </c>
      <c r="D44" s="10">
        <v>13800</v>
      </c>
      <c r="E44" s="10">
        <v>13800</v>
      </c>
      <c r="F44" s="64">
        <f>SUM(C44:E44)</f>
        <v>41400</v>
      </c>
      <c r="H44" s="56">
        <f>M7</f>
        <v>139500</v>
      </c>
      <c r="I44" s="62">
        <f>F44</f>
        <v>41400</v>
      </c>
      <c r="J44" s="63">
        <f>H44-I44</f>
        <v>98100</v>
      </c>
      <c r="M44" s="63">
        <f aca="true" t="shared" si="8" ref="M44:M68">J44+K44-L44</f>
        <v>98100</v>
      </c>
    </row>
    <row r="45" spans="1:13" ht="22.5" customHeight="1">
      <c r="A45" s="5">
        <v>3</v>
      </c>
      <c r="B45" s="8" t="s">
        <v>68</v>
      </c>
      <c r="C45" s="10"/>
      <c r="D45" s="10"/>
      <c r="E45" s="10"/>
      <c r="F45" s="64">
        <f>SUM(C45:E45)</f>
        <v>0</v>
      </c>
      <c r="H45" s="56">
        <f>M8</f>
        <v>8000</v>
      </c>
      <c r="I45" s="62">
        <f aca="true" t="shared" si="9" ref="I45:I68">F45</f>
        <v>0</v>
      </c>
      <c r="J45" s="63">
        <f>H45-I45</f>
        <v>8000</v>
      </c>
      <c r="M45" s="63">
        <f t="shared" si="8"/>
        <v>8000</v>
      </c>
    </row>
    <row r="46" spans="1:13" ht="22.5" customHeight="1" thickBot="1">
      <c r="A46" s="65"/>
      <c r="B46" s="66"/>
      <c r="C46" s="67"/>
      <c r="D46" s="67"/>
      <c r="E46" s="67"/>
      <c r="F46" s="67"/>
      <c r="I46" s="62"/>
      <c r="J46" s="63"/>
      <c r="M46" s="63"/>
    </row>
    <row r="47" spans="1:13" ht="22.5" customHeight="1" thickBot="1" thickTop="1">
      <c r="A47" s="68"/>
      <c r="B47" s="69" t="s">
        <v>5</v>
      </c>
      <c r="C47" s="70">
        <f>SUM(C44:C46)</f>
        <v>13800</v>
      </c>
      <c r="D47" s="70">
        <f>SUM(D44:D46)</f>
        <v>13800</v>
      </c>
      <c r="E47" s="70">
        <f>SUM(E44:E46)</f>
        <v>13800</v>
      </c>
      <c r="F47" s="71">
        <f>SUM(C47:E47)</f>
        <v>41400</v>
      </c>
      <c r="I47" s="62"/>
      <c r="J47" s="63"/>
      <c r="M47" s="63"/>
    </row>
    <row r="48" spans="1:13" ht="22.5" customHeight="1" thickTop="1">
      <c r="A48" s="7"/>
      <c r="B48" s="72" t="s">
        <v>10</v>
      </c>
      <c r="C48" s="73"/>
      <c r="D48" s="73"/>
      <c r="E48" s="73"/>
      <c r="F48" s="73"/>
      <c r="I48" s="62"/>
      <c r="J48" s="63"/>
      <c r="M48" s="63"/>
    </row>
    <row r="49" spans="1:13" ht="22.5" customHeight="1">
      <c r="A49" s="5">
        <v>1</v>
      </c>
      <c r="B49" s="8" t="s">
        <v>33</v>
      </c>
      <c r="C49" s="10"/>
      <c r="D49" s="10"/>
      <c r="E49" s="10"/>
      <c r="F49" s="64">
        <f aca="true" t="shared" si="10" ref="F49:F57">SUM(C49:E49)</f>
        <v>0</v>
      </c>
      <c r="I49" s="62"/>
      <c r="J49" s="63"/>
      <c r="K49" s="63"/>
      <c r="M49" s="63"/>
    </row>
    <row r="50" spans="1:13" ht="22.5" customHeight="1">
      <c r="A50" s="5"/>
      <c r="B50" s="8" t="s">
        <v>70</v>
      </c>
      <c r="C50" s="10"/>
      <c r="D50" s="10"/>
      <c r="E50" s="10"/>
      <c r="F50" s="64">
        <f t="shared" si="10"/>
        <v>0</v>
      </c>
      <c r="H50" s="56">
        <f aca="true" t="shared" si="11" ref="H50:H57">M13</f>
        <v>5000</v>
      </c>
      <c r="I50" s="62">
        <f t="shared" si="9"/>
        <v>0</v>
      </c>
      <c r="J50" s="63">
        <f aca="true" t="shared" si="12" ref="J50:J68">H50-I50</f>
        <v>5000</v>
      </c>
      <c r="K50" s="63"/>
      <c r="M50" s="63">
        <f t="shared" si="8"/>
        <v>5000</v>
      </c>
    </row>
    <row r="51" spans="1:13" ht="22.5" customHeight="1">
      <c r="A51" s="5"/>
      <c r="B51" s="8" t="s">
        <v>71</v>
      </c>
      <c r="C51" s="10">
        <v>9000</v>
      </c>
      <c r="D51" s="10">
        <v>9000</v>
      </c>
      <c r="E51" s="10">
        <v>9000</v>
      </c>
      <c r="F51" s="64">
        <f t="shared" si="10"/>
        <v>27000</v>
      </c>
      <c r="H51" s="56">
        <f t="shared" si="11"/>
        <v>81000</v>
      </c>
      <c r="I51" s="62">
        <f t="shared" si="9"/>
        <v>27000</v>
      </c>
      <c r="J51" s="63">
        <f t="shared" si="12"/>
        <v>54000</v>
      </c>
      <c r="K51" s="63"/>
      <c r="M51" s="63">
        <f t="shared" si="8"/>
        <v>54000</v>
      </c>
    </row>
    <row r="52" spans="1:13" ht="22.5" customHeight="1">
      <c r="A52" s="5">
        <v>2</v>
      </c>
      <c r="B52" s="82" t="s">
        <v>34</v>
      </c>
      <c r="C52" s="74"/>
      <c r="D52" s="74"/>
      <c r="E52" s="74"/>
      <c r="F52" s="64">
        <f t="shared" si="10"/>
        <v>0</v>
      </c>
      <c r="H52" s="56">
        <f t="shared" si="11"/>
        <v>0</v>
      </c>
      <c r="I52" s="62">
        <f t="shared" si="9"/>
        <v>0</v>
      </c>
      <c r="J52" s="63">
        <f t="shared" si="12"/>
        <v>0</v>
      </c>
      <c r="K52" s="56"/>
      <c r="M52" s="63">
        <f t="shared" si="8"/>
        <v>0</v>
      </c>
    </row>
    <row r="53" spans="1:13" ht="22.5" customHeight="1">
      <c r="A53" s="5"/>
      <c r="B53" s="17" t="s">
        <v>72</v>
      </c>
      <c r="C53" s="74">
        <v>10000</v>
      </c>
      <c r="D53" s="74">
        <v>10000</v>
      </c>
      <c r="E53" s="74">
        <v>10000</v>
      </c>
      <c r="F53" s="64">
        <f t="shared" si="10"/>
        <v>30000</v>
      </c>
      <c r="H53" s="56">
        <f t="shared" si="11"/>
        <v>70000</v>
      </c>
      <c r="I53" s="62">
        <f t="shared" si="9"/>
        <v>30000</v>
      </c>
      <c r="J53" s="63">
        <f t="shared" si="12"/>
        <v>40000</v>
      </c>
      <c r="K53" s="56"/>
      <c r="M53" s="63">
        <f t="shared" si="8"/>
        <v>40000</v>
      </c>
    </row>
    <row r="54" spans="1:13" ht="22.5" customHeight="1">
      <c r="A54" s="5"/>
      <c r="B54" s="17" t="s">
        <v>73</v>
      </c>
      <c r="C54" s="74">
        <v>18000</v>
      </c>
      <c r="D54" s="74">
        <v>18000</v>
      </c>
      <c r="E54" s="74">
        <v>18000</v>
      </c>
      <c r="F54" s="64">
        <f t="shared" si="10"/>
        <v>54000</v>
      </c>
      <c r="H54" s="56">
        <f t="shared" si="11"/>
        <v>150000</v>
      </c>
      <c r="I54" s="62">
        <f t="shared" si="9"/>
        <v>54000</v>
      </c>
      <c r="J54" s="63">
        <f t="shared" si="12"/>
        <v>96000</v>
      </c>
      <c r="K54" s="56"/>
      <c r="M54" s="63">
        <f t="shared" si="8"/>
        <v>96000</v>
      </c>
    </row>
    <row r="55" spans="1:13" ht="22.5" customHeight="1">
      <c r="A55" s="5"/>
      <c r="B55" s="17" t="s">
        <v>74</v>
      </c>
      <c r="C55" s="74"/>
      <c r="D55" s="10"/>
      <c r="E55" s="10"/>
      <c r="F55" s="64">
        <f t="shared" si="10"/>
        <v>0</v>
      </c>
      <c r="H55" s="56">
        <f t="shared" si="11"/>
        <v>5000</v>
      </c>
      <c r="I55" s="62">
        <f t="shared" si="9"/>
        <v>0</v>
      </c>
      <c r="J55" s="63">
        <f t="shared" si="12"/>
        <v>5000</v>
      </c>
      <c r="M55" s="63">
        <f t="shared" si="8"/>
        <v>5000</v>
      </c>
    </row>
    <row r="56" spans="1:13" ht="22.5" customHeight="1">
      <c r="A56" s="5">
        <v>3</v>
      </c>
      <c r="B56" s="18" t="s">
        <v>75</v>
      </c>
      <c r="C56" s="74"/>
      <c r="D56" s="10"/>
      <c r="E56" s="10"/>
      <c r="F56" s="64">
        <f t="shared" si="10"/>
        <v>0</v>
      </c>
      <c r="H56" s="56">
        <f t="shared" si="11"/>
        <v>0</v>
      </c>
      <c r="I56" s="62">
        <f t="shared" si="9"/>
        <v>0</v>
      </c>
      <c r="J56" s="63">
        <f t="shared" si="12"/>
        <v>0</v>
      </c>
      <c r="M56" s="63">
        <f t="shared" si="8"/>
        <v>0</v>
      </c>
    </row>
    <row r="57" spans="1:13" ht="22.5" customHeight="1">
      <c r="A57" s="5"/>
      <c r="B57" s="8" t="s">
        <v>76</v>
      </c>
      <c r="C57" s="74"/>
      <c r="D57" s="10"/>
      <c r="E57" s="10">
        <v>10000</v>
      </c>
      <c r="F57" s="64">
        <f t="shared" si="10"/>
        <v>10000</v>
      </c>
      <c r="H57" s="56">
        <f t="shared" si="11"/>
        <v>23000</v>
      </c>
      <c r="I57" s="62">
        <f t="shared" si="9"/>
        <v>10000</v>
      </c>
      <c r="J57" s="63">
        <f t="shared" si="12"/>
        <v>13000</v>
      </c>
      <c r="M57" s="63">
        <f t="shared" si="8"/>
        <v>13000</v>
      </c>
    </row>
    <row r="58" spans="1:13" ht="22.5" customHeight="1" thickBot="1">
      <c r="A58" s="59"/>
      <c r="B58" s="8"/>
      <c r="C58" s="75"/>
      <c r="D58" s="76"/>
      <c r="E58" s="76"/>
      <c r="F58" s="77"/>
      <c r="I58" s="62"/>
      <c r="J58" s="63"/>
      <c r="M58" s="63"/>
    </row>
    <row r="59" spans="1:13" ht="22.5" customHeight="1" thickBot="1" thickTop="1">
      <c r="A59" s="68"/>
      <c r="B59" s="69" t="s">
        <v>5</v>
      </c>
      <c r="C59" s="70">
        <f>SUM(C49:C55)</f>
        <v>37000</v>
      </c>
      <c r="D59" s="70">
        <f>SUM(D49:D55)</f>
        <v>37000</v>
      </c>
      <c r="E59" s="70">
        <f>SUM(E49:E55)</f>
        <v>37000</v>
      </c>
      <c r="F59" s="71">
        <f>SUM(F49:F55)</f>
        <v>111000</v>
      </c>
      <c r="I59" s="62"/>
      <c r="J59" s="63"/>
      <c r="M59" s="63"/>
    </row>
    <row r="60" spans="1:13" ht="22.5" customHeight="1" thickTop="1">
      <c r="A60" s="61"/>
      <c r="B60" s="61" t="s">
        <v>11</v>
      </c>
      <c r="C60" s="8"/>
      <c r="D60" s="8"/>
      <c r="E60" s="8"/>
      <c r="F60" s="8"/>
      <c r="I60" s="62"/>
      <c r="J60" s="63"/>
      <c r="M60" s="63"/>
    </row>
    <row r="61" spans="1:13" ht="22.5" customHeight="1">
      <c r="A61" s="5">
        <v>1</v>
      </c>
      <c r="B61" s="8" t="s">
        <v>12</v>
      </c>
      <c r="C61" s="9"/>
      <c r="D61" s="10"/>
      <c r="E61" s="10">
        <v>20000</v>
      </c>
      <c r="F61" s="64">
        <f>SUM(C61:E61)</f>
        <v>20000</v>
      </c>
      <c r="H61" s="56">
        <f>M24</f>
        <v>20000</v>
      </c>
      <c r="I61" s="62">
        <f t="shared" si="9"/>
        <v>20000</v>
      </c>
      <c r="J61" s="63">
        <f t="shared" si="12"/>
        <v>0</v>
      </c>
      <c r="K61" s="56">
        <v>20000</v>
      </c>
      <c r="M61" s="63">
        <f t="shared" si="8"/>
        <v>20000</v>
      </c>
    </row>
    <row r="62" spans="1:13" ht="22.5" customHeight="1">
      <c r="A62" s="5">
        <v>2</v>
      </c>
      <c r="B62" s="8" t="s">
        <v>56</v>
      </c>
      <c r="C62" s="78"/>
      <c r="D62" s="78"/>
      <c r="E62" s="78">
        <v>2000</v>
      </c>
      <c r="F62" s="64">
        <f>SUM(C62:E62)</f>
        <v>2000</v>
      </c>
      <c r="H62" s="56">
        <f>M25</f>
        <v>7000</v>
      </c>
      <c r="I62" s="62">
        <f t="shared" si="9"/>
        <v>2000</v>
      </c>
      <c r="J62" s="63">
        <f t="shared" si="12"/>
        <v>5000</v>
      </c>
      <c r="M62" s="63">
        <f t="shared" si="8"/>
        <v>5000</v>
      </c>
    </row>
    <row r="63" spans="1:13" ht="22.5" customHeight="1">
      <c r="A63" s="5">
        <v>3</v>
      </c>
      <c r="B63" s="8" t="s">
        <v>13</v>
      </c>
      <c r="C63" s="9"/>
      <c r="D63" s="78"/>
      <c r="E63" s="78">
        <v>5000</v>
      </c>
      <c r="F63" s="64">
        <f>SUM(C63:E63)</f>
        <v>5000</v>
      </c>
      <c r="H63" s="56">
        <f>M26</f>
        <v>10000</v>
      </c>
      <c r="I63" s="62">
        <f t="shared" si="9"/>
        <v>5000</v>
      </c>
      <c r="J63" s="63">
        <f t="shared" si="12"/>
        <v>5000</v>
      </c>
      <c r="M63" s="63">
        <f t="shared" si="8"/>
        <v>5000</v>
      </c>
    </row>
    <row r="64" spans="1:13" ht="22.5" customHeight="1">
      <c r="A64" s="5"/>
      <c r="B64" s="8"/>
      <c r="C64" s="9"/>
      <c r="D64" s="9"/>
      <c r="E64" s="9"/>
      <c r="F64" s="64">
        <f>SUM(C64:E64)</f>
        <v>0</v>
      </c>
      <c r="I64" s="62"/>
      <c r="J64" s="63"/>
      <c r="M64" s="63"/>
    </row>
    <row r="65" spans="1:13" ht="22.5" customHeight="1" thickBot="1">
      <c r="A65" s="66"/>
      <c r="B65" s="79" t="s">
        <v>5</v>
      </c>
      <c r="C65" s="80">
        <f>SUM(C61:C63)</f>
        <v>0</v>
      </c>
      <c r="D65" s="80">
        <f>SUM(D61:D63)</f>
        <v>0</v>
      </c>
      <c r="E65" s="80">
        <f>SUM(E61:E63)</f>
        <v>27000</v>
      </c>
      <c r="F65" s="81">
        <f>SUM(C65:E65)</f>
        <v>27000</v>
      </c>
      <c r="I65" s="62"/>
      <c r="J65" s="63"/>
      <c r="M65" s="63"/>
    </row>
    <row r="66" spans="1:13" ht="22.5" customHeight="1" thickTop="1">
      <c r="A66" s="61"/>
      <c r="B66" s="61" t="s">
        <v>14</v>
      </c>
      <c r="C66" s="8"/>
      <c r="D66" s="8"/>
      <c r="E66" s="8"/>
      <c r="F66" s="8"/>
      <c r="I66" s="62"/>
      <c r="J66" s="63"/>
      <c r="M66" s="63"/>
    </row>
    <row r="67" spans="1:13" ht="22.5" customHeight="1">
      <c r="A67" s="5">
        <v>1</v>
      </c>
      <c r="B67" s="19" t="s">
        <v>94</v>
      </c>
      <c r="C67" s="9"/>
      <c r="D67" s="10"/>
      <c r="E67" s="10"/>
      <c r="F67" s="64">
        <f aca="true" t="shared" si="13" ref="F67:F72">SUM(C67:E67)</f>
        <v>0</v>
      </c>
      <c r="H67" s="56">
        <f aca="true" t="shared" si="14" ref="H67:H72">M30</f>
        <v>0</v>
      </c>
      <c r="I67" s="62">
        <f>F67</f>
        <v>0</v>
      </c>
      <c r="J67" s="63">
        <f t="shared" si="12"/>
        <v>0</v>
      </c>
      <c r="M67" s="63">
        <f t="shared" si="8"/>
        <v>0</v>
      </c>
    </row>
    <row r="68" spans="1:13" ht="22.5" customHeight="1">
      <c r="A68" s="5">
        <v>2</v>
      </c>
      <c r="B68" s="17" t="s">
        <v>95</v>
      </c>
      <c r="C68" s="78"/>
      <c r="D68" s="78"/>
      <c r="E68" s="78"/>
      <c r="F68" s="64">
        <f t="shared" si="13"/>
        <v>0</v>
      </c>
      <c r="H68" s="56">
        <f t="shared" si="14"/>
        <v>0</v>
      </c>
      <c r="I68" s="62">
        <f t="shared" si="9"/>
        <v>0</v>
      </c>
      <c r="J68" s="63">
        <f t="shared" si="12"/>
        <v>0</v>
      </c>
      <c r="M68" s="63">
        <f t="shared" si="8"/>
        <v>0</v>
      </c>
    </row>
    <row r="69" spans="1:13" ht="22.5" customHeight="1">
      <c r="A69" s="5">
        <v>3</v>
      </c>
      <c r="B69" s="17" t="s">
        <v>96</v>
      </c>
      <c r="C69" s="78"/>
      <c r="D69" s="78"/>
      <c r="E69" s="78"/>
      <c r="F69" s="64">
        <f t="shared" si="13"/>
        <v>0</v>
      </c>
      <c r="H69" s="56">
        <f t="shared" si="14"/>
        <v>8520</v>
      </c>
      <c r="I69" s="62">
        <f>F69</f>
        <v>0</v>
      </c>
      <c r="J69" s="63">
        <f>H69-I69</f>
        <v>8520</v>
      </c>
      <c r="M69" s="63">
        <f>J69+K69-L69</f>
        <v>8520</v>
      </c>
    </row>
    <row r="70" spans="1:13" ht="22.5" customHeight="1">
      <c r="A70" s="5">
        <v>4</v>
      </c>
      <c r="B70" s="17" t="s">
        <v>97</v>
      </c>
      <c r="C70" s="78"/>
      <c r="D70" s="78"/>
      <c r="E70" s="78"/>
      <c r="F70" s="64">
        <f t="shared" si="13"/>
        <v>0</v>
      </c>
      <c r="H70" s="56">
        <f t="shared" si="14"/>
        <v>0</v>
      </c>
      <c r="I70" s="62">
        <f>F70</f>
        <v>0</v>
      </c>
      <c r="J70" s="63">
        <f>H70-I70</f>
        <v>0</v>
      </c>
      <c r="M70" s="63">
        <f>J70+K70-L70</f>
        <v>0</v>
      </c>
    </row>
    <row r="71" spans="1:13" ht="22.5" customHeight="1">
      <c r="A71" s="5">
        <v>5</v>
      </c>
      <c r="B71" s="17" t="s">
        <v>98</v>
      </c>
      <c r="C71" s="78"/>
      <c r="D71" s="78"/>
      <c r="E71" s="78"/>
      <c r="F71" s="64">
        <f t="shared" si="13"/>
        <v>0</v>
      </c>
      <c r="H71" s="56">
        <f t="shared" si="14"/>
        <v>0</v>
      </c>
      <c r="I71" s="62">
        <f>F71</f>
        <v>0</v>
      </c>
      <c r="J71" s="63">
        <f>H71-I71</f>
        <v>0</v>
      </c>
      <c r="M71" s="63">
        <f>J71+K71-L71</f>
        <v>0</v>
      </c>
    </row>
    <row r="72" spans="1:13" ht="22.5" customHeight="1">
      <c r="A72" s="5">
        <v>6</v>
      </c>
      <c r="B72" s="17" t="s">
        <v>99</v>
      </c>
      <c r="C72" s="78"/>
      <c r="D72" s="78"/>
      <c r="E72" s="78"/>
      <c r="F72" s="64">
        <f t="shared" si="13"/>
        <v>0</v>
      </c>
      <c r="H72" s="56">
        <f t="shared" si="14"/>
        <v>0</v>
      </c>
      <c r="I72" s="62">
        <f>F72</f>
        <v>0</v>
      </c>
      <c r="J72" s="63">
        <f>H72-I72</f>
        <v>0</v>
      </c>
      <c r="M72" s="63">
        <f>J72+K72-L72</f>
        <v>0</v>
      </c>
    </row>
    <row r="73" spans="1:6" ht="22.5" customHeight="1">
      <c r="A73" s="5"/>
      <c r="B73" s="8"/>
      <c r="C73" s="78"/>
      <c r="D73" s="78"/>
      <c r="E73" s="78"/>
      <c r="F73" s="64"/>
    </row>
    <row r="74" spans="1:6" ht="22.5" customHeight="1" thickBot="1">
      <c r="A74" s="66"/>
      <c r="B74" s="79" t="s">
        <v>5</v>
      </c>
      <c r="C74" s="80">
        <f>SUM(C67:C73)</f>
        <v>0</v>
      </c>
      <c r="D74" s="80">
        <f>SUM(D67:D73)</f>
        <v>0</v>
      </c>
      <c r="E74" s="80">
        <f>SUM(E67:E73)</f>
        <v>0</v>
      </c>
      <c r="F74" s="81">
        <f>SUM(C74:E74)</f>
        <v>0</v>
      </c>
    </row>
    <row r="75" spans="1:8" ht="24.75" thickTop="1">
      <c r="A75" s="93" t="s">
        <v>67</v>
      </c>
      <c r="B75" s="93"/>
      <c r="C75" s="93"/>
      <c r="D75" s="93"/>
      <c r="E75" s="93"/>
      <c r="F75" s="93"/>
      <c r="H75" s="56" t="e">
        <f>#REF!</f>
        <v>#REF!</v>
      </c>
    </row>
    <row r="76" spans="1:8" ht="23.25" customHeight="1">
      <c r="A76" s="94" t="s">
        <v>92</v>
      </c>
      <c r="B76" s="94"/>
      <c r="C76" s="94"/>
      <c r="D76" s="94"/>
      <c r="E76" s="94"/>
      <c r="F76" s="94"/>
      <c r="H76" s="56" t="e">
        <f>#REF!</f>
        <v>#REF!</v>
      </c>
    </row>
    <row r="77" spans="1:8" ht="23.25">
      <c r="A77" s="3" t="s">
        <v>0</v>
      </c>
      <c r="B77" s="3" t="s">
        <v>1</v>
      </c>
      <c r="C77" s="4" t="s">
        <v>41</v>
      </c>
      <c r="D77" s="4" t="s">
        <v>42</v>
      </c>
      <c r="E77" s="4" t="s">
        <v>43</v>
      </c>
      <c r="F77" s="57" t="s">
        <v>5</v>
      </c>
      <c r="H77" s="56" t="e">
        <f>#REF!</f>
        <v>#REF!</v>
      </c>
    </row>
    <row r="78" spans="1:8" ht="23.25">
      <c r="A78" s="58"/>
      <c r="B78" s="58"/>
      <c r="C78" s="59"/>
      <c r="D78" s="59"/>
      <c r="E78" s="59"/>
      <c r="F78" s="60" t="s">
        <v>8</v>
      </c>
      <c r="H78" s="56" t="e">
        <f>#REF!</f>
        <v>#REF!</v>
      </c>
    </row>
    <row r="79" spans="1:13" ht="22.5" customHeight="1">
      <c r="A79" s="61"/>
      <c r="B79" s="61" t="s">
        <v>9</v>
      </c>
      <c r="C79" s="8"/>
      <c r="D79" s="8"/>
      <c r="E79" s="8"/>
      <c r="F79" s="8"/>
      <c r="H79" s="56" t="s">
        <v>82</v>
      </c>
      <c r="I79" s="55" t="s">
        <v>49</v>
      </c>
      <c r="J79" s="55" t="s">
        <v>50</v>
      </c>
      <c r="K79" s="55" t="s">
        <v>80</v>
      </c>
      <c r="L79" s="55" t="s">
        <v>81</v>
      </c>
      <c r="M79" s="55" t="s">
        <v>50</v>
      </c>
    </row>
    <row r="80" spans="1:13" ht="22.5" customHeight="1">
      <c r="A80" s="5">
        <v>1</v>
      </c>
      <c r="B80" s="8" t="s">
        <v>69</v>
      </c>
      <c r="C80" s="8"/>
      <c r="D80" s="8"/>
      <c r="E80" s="10">
        <v>25000</v>
      </c>
      <c r="F80" s="64">
        <f>SUM(C80:E80)</f>
        <v>25000</v>
      </c>
      <c r="H80" s="56">
        <f aca="true" t="shared" si="15" ref="H80:H109">M43</f>
        <v>25000</v>
      </c>
      <c r="I80" s="62">
        <f>F80</f>
        <v>25000</v>
      </c>
      <c r="J80" s="63">
        <f>H80-I80</f>
        <v>0</v>
      </c>
      <c r="K80" s="56">
        <v>30000</v>
      </c>
      <c r="M80" s="63">
        <f>J80+K80-L80</f>
        <v>30000</v>
      </c>
    </row>
    <row r="81" spans="1:13" ht="22.5" customHeight="1">
      <c r="A81" s="5">
        <v>2</v>
      </c>
      <c r="B81" s="8" t="s">
        <v>48</v>
      </c>
      <c r="C81" s="10">
        <v>15000</v>
      </c>
      <c r="D81" s="10">
        <v>15000</v>
      </c>
      <c r="E81" s="10">
        <v>15000</v>
      </c>
      <c r="F81" s="64">
        <f>SUM(C81:E81)</f>
        <v>45000</v>
      </c>
      <c r="H81" s="56">
        <f t="shared" si="15"/>
        <v>98100</v>
      </c>
      <c r="I81" s="62">
        <f>F81</f>
        <v>45000</v>
      </c>
      <c r="J81" s="63">
        <f>H81-I81</f>
        <v>53100</v>
      </c>
      <c r="M81" s="63">
        <f>J81+K81-L81</f>
        <v>53100</v>
      </c>
    </row>
    <row r="82" spans="1:13" ht="22.5" customHeight="1">
      <c r="A82" s="5">
        <v>3</v>
      </c>
      <c r="B82" s="8" t="s">
        <v>68</v>
      </c>
      <c r="C82" s="10"/>
      <c r="D82" s="10"/>
      <c r="E82" s="10"/>
      <c r="F82" s="64">
        <f>SUM(C82:E82)</f>
        <v>0</v>
      </c>
      <c r="H82" s="56">
        <f t="shared" si="15"/>
        <v>8000</v>
      </c>
      <c r="I82" s="62">
        <f>F82</f>
        <v>0</v>
      </c>
      <c r="J82" s="63">
        <f>H82-I82</f>
        <v>8000</v>
      </c>
      <c r="M82" s="63">
        <f>J82+K82-L82</f>
        <v>8000</v>
      </c>
    </row>
    <row r="83" spans="1:13" ht="22.5" customHeight="1" thickBot="1">
      <c r="A83" s="65"/>
      <c r="B83" s="66"/>
      <c r="C83" s="67"/>
      <c r="D83" s="67"/>
      <c r="E83" s="67"/>
      <c r="F83" s="67"/>
      <c r="H83" s="56">
        <f t="shared" si="15"/>
        <v>0</v>
      </c>
      <c r="I83" s="62"/>
      <c r="J83" s="63"/>
      <c r="M83" s="63"/>
    </row>
    <row r="84" spans="1:13" ht="22.5" customHeight="1" thickBot="1" thickTop="1">
      <c r="A84" s="68"/>
      <c r="B84" s="69" t="s">
        <v>5</v>
      </c>
      <c r="C84" s="70">
        <f>SUM(C81:C83)</f>
        <v>15000</v>
      </c>
      <c r="D84" s="70">
        <f>SUM(D81:D83)</f>
        <v>15000</v>
      </c>
      <c r="E84" s="70">
        <f>SUM(E81:E83)</f>
        <v>15000</v>
      </c>
      <c r="F84" s="71">
        <f>SUM(C84:E84)</f>
        <v>45000</v>
      </c>
      <c r="H84" s="56">
        <f t="shared" si="15"/>
        <v>0</v>
      </c>
      <c r="I84" s="62"/>
      <c r="J84" s="63"/>
      <c r="M84" s="63"/>
    </row>
    <row r="85" spans="1:13" ht="22.5" customHeight="1" thickTop="1">
      <c r="A85" s="7"/>
      <c r="B85" s="72" t="s">
        <v>10</v>
      </c>
      <c r="C85" s="73"/>
      <c r="D85" s="73"/>
      <c r="E85" s="73"/>
      <c r="F85" s="73"/>
      <c r="H85" s="56">
        <f t="shared" si="15"/>
        <v>0</v>
      </c>
      <c r="I85" s="62"/>
      <c r="J85" s="63"/>
      <c r="M85" s="63"/>
    </row>
    <row r="86" spans="1:13" ht="22.5" customHeight="1">
      <c r="A86" s="5">
        <v>1</v>
      </c>
      <c r="B86" s="8" t="s">
        <v>33</v>
      </c>
      <c r="C86" s="10"/>
      <c r="D86" s="10"/>
      <c r="E86" s="10"/>
      <c r="F86" s="64">
        <f aca="true" t="shared" si="16" ref="F86:F94">SUM(C86:E86)</f>
        <v>0</v>
      </c>
      <c r="H86" s="56">
        <f t="shared" si="15"/>
        <v>0</v>
      </c>
      <c r="I86" s="62"/>
      <c r="J86" s="63"/>
      <c r="K86" s="63"/>
      <c r="M86" s="63"/>
    </row>
    <row r="87" spans="1:13" ht="22.5" customHeight="1">
      <c r="A87" s="5"/>
      <c r="B87" s="8" t="s">
        <v>70</v>
      </c>
      <c r="C87" s="10"/>
      <c r="D87" s="10"/>
      <c r="E87" s="10"/>
      <c r="F87" s="64">
        <f t="shared" si="16"/>
        <v>0</v>
      </c>
      <c r="H87" s="56">
        <f t="shared" si="15"/>
        <v>5000</v>
      </c>
      <c r="I87" s="62">
        <f aca="true" t="shared" si="17" ref="I87:I94">F87</f>
        <v>0</v>
      </c>
      <c r="J87" s="63">
        <f aca="true" t="shared" si="18" ref="J87:J94">H87-I87</f>
        <v>5000</v>
      </c>
      <c r="K87" s="63"/>
      <c r="M87" s="63">
        <f aca="true" t="shared" si="19" ref="M87:M94">J87+K87-L87</f>
        <v>5000</v>
      </c>
    </row>
    <row r="88" spans="1:13" ht="22.5" customHeight="1">
      <c r="A88" s="5"/>
      <c r="B88" s="8" t="s">
        <v>71</v>
      </c>
      <c r="C88" s="10">
        <v>9000</v>
      </c>
      <c r="D88" s="10">
        <v>9000</v>
      </c>
      <c r="E88" s="10">
        <v>9000</v>
      </c>
      <c r="F88" s="64">
        <f t="shared" si="16"/>
        <v>27000</v>
      </c>
      <c r="H88" s="56">
        <f t="shared" si="15"/>
        <v>54000</v>
      </c>
      <c r="I88" s="62">
        <f t="shared" si="17"/>
        <v>27000</v>
      </c>
      <c r="J88" s="63">
        <f t="shared" si="18"/>
        <v>27000</v>
      </c>
      <c r="K88" s="63"/>
      <c r="M88" s="63">
        <f t="shared" si="19"/>
        <v>27000</v>
      </c>
    </row>
    <row r="89" spans="1:13" ht="22.5" customHeight="1">
      <c r="A89" s="5">
        <v>2</v>
      </c>
      <c r="B89" s="82" t="s">
        <v>34</v>
      </c>
      <c r="C89" s="74"/>
      <c r="D89" s="74"/>
      <c r="E89" s="74"/>
      <c r="F89" s="64">
        <f t="shared" si="16"/>
        <v>0</v>
      </c>
      <c r="H89" s="56">
        <f t="shared" si="15"/>
        <v>0</v>
      </c>
      <c r="I89" s="62">
        <f t="shared" si="17"/>
        <v>0</v>
      </c>
      <c r="J89" s="63">
        <f t="shared" si="18"/>
        <v>0</v>
      </c>
      <c r="K89" s="56"/>
      <c r="M89" s="63">
        <f t="shared" si="19"/>
        <v>0</v>
      </c>
    </row>
    <row r="90" spans="1:13" ht="22.5" customHeight="1">
      <c r="A90" s="5"/>
      <c r="B90" s="17" t="s">
        <v>72</v>
      </c>
      <c r="C90" s="74"/>
      <c r="D90" s="74"/>
      <c r="E90" s="74"/>
      <c r="F90" s="64">
        <f t="shared" si="16"/>
        <v>0</v>
      </c>
      <c r="H90" s="56">
        <f t="shared" si="15"/>
        <v>40000</v>
      </c>
      <c r="I90" s="62">
        <f t="shared" si="17"/>
        <v>0</v>
      </c>
      <c r="J90" s="63">
        <f t="shared" si="18"/>
        <v>40000</v>
      </c>
      <c r="K90" s="56"/>
      <c r="M90" s="63">
        <f t="shared" si="19"/>
        <v>40000</v>
      </c>
    </row>
    <row r="91" spans="1:13" ht="22.5" customHeight="1">
      <c r="A91" s="5"/>
      <c r="B91" s="17" t="s">
        <v>73</v>
      </c>
      <c r="C91" s="74">
        <v>18000</v>
      </c>
      <c r="D91" s="74">
        <v>18000</v>
      </c>
      <c r="E91" s="74">
        <v>18000</v>
      </c>
      <c r="F91" s="64">
        <f t="shared" si="16"/>
        <v>54000</v>
      </c>
      <c r="H91" s="56">
        <f t="shared" si="15"/>
        <v>96000</v>
      </c>
      <c r="I91" s="62">
        <f t="shared" si="17"/>
        <v>54000</v>
      </c>
      <c r="J91" s="63">
        <f t="shared" si="18"/>
        <v>42000</v>
      </c>
      <c r="K91" s="56">
        <v>23000</v>
      </c>
      <c r="M91" s="63">
        <f t="shared" si="19"/>
        <v>65000</v>
      </c>
    </row>
    <row r="92" spans="1:13" ht="22.5" customHeight="1">
      <c r="A92" s="5"/>
      <c r="B92" s="17" t="s">
        <v>74</v>
      </c>
      <c r="C92" s="74"/>
      <c r="D92" s="10"/>
      <c r="E92" s="10"/>
      <c r="F92" s="64">
        <f t="shared" si="16"/>
        <v>0</v>
      </c>
      <c r="H92" s="56">
        <f t="shared" si="15"/>
        <v>5000</v>
      </c>
      <c r="I92" s="62">
        <f t="shared" si="17"/>
        <v>0</v>
      </c>
      <c r="J92" s="63">
        <f t="shared" si="18"/>
        <v>5000</v>
      </c>
      <c r="M92" s="63">
        <f t="shared" si="19"/>
        <v>5000</v>
      </c>
    </row>
    <row r="93" spans="1:13" ht="22.5" customHeight="1">
      <c r="A93" s="5">
        <v>3</v>
      </c>
      <c r="B93" s="18" t="s">
        <v>75</v>
      </c>
      <c r="C93" s="74"/>
      <c r="D93" s="10"/>
      <c r="E93" s="10"/>
      <c r="F93" s="64">
        <f t="shared" si="16"/>
        <v>0</v>
      </c>
      <c r="H93" s="56">
        <f t="shared" si="15"/>
        <v>0</v>
      </c>
      <c r="I93" s="62">
        <f t="shared" si="17"/>
        <v>0</v>
      </c>
      <c r="J93" s="63">
        <f t="shared" si="18"/>
        <v>0</v>
      </c>
      <c r="M93" s="63">
        <f t="shared" si="19"/>
        <v>0</v>
      </c>
    </row>
    <row r="94" spans="1:13" ht="22.5" customHeight="1">
      <c r="A94" s="5"/>
      <c r="B94" s="8" t="s">
        <v>76</v>
      </c>
      <c r="C94" s="74"/>
      <c r="D94" s="10"/>
      <c r="E94" s="10">
        <v>5000</v>
      </c>
      <c r="F94" s="64">
        <f t="shared" si="16"/>
        <v>5000</v>
      </c>
      <c r="H94" s="56">
        <f t="shared" si="15"/>
        <v>13000</v>
      </c>
      <c r="I94" s="62">
        <f t="shared" si="17"/>
        <v>5000</v>
      </c>
      <c r="J94" s="63">
        <f t="shared" si="18"/>
        <v>8000</v>
      </c>
      <c r="M94" s="63">
        <f t="shared" si="19"/>
        <v>8000</v>
      </c>
    </row>
    <row r="95" spans="1:13" ht="22.5" customHeight="1" thickBot="1">
      <c r="A95" s="59"/>
      <c r="B95" s="8"/>
      <c r="C95" s="75"/>
      <c r="D95" s="76"/>
      <c r="E95" s="76"/>
      <c r="F95" s="77"/>
      <c r="H95" s="56">
        <f t="shared" si="15"/>
        <v>0</v>
      </c>
      <c r="I95" s="62"/>
      <c r="J95" s="63"/>
      <c r="M95" s="63"/>
    </row>
    <row r="96" spans="1:13" ht="22.5" customHeight="1" thickBot="1" thickTop="1">
      <c r="A96" s="68"/>
      <c r="B96" s="69" t="s">
        <v>5</v>
      </c>
      <c r="C96" s="70">
        <f>SUM(C86:C92)</f>
        <v>27000</v>
      </c>
      <c r="D96" s="70">
        <f>SUM(D86:D92)</f>
        <v>27000</v>
      </c>
      <c r="E96" s="70">
        <f>SUM(E86:E92)</f>
        <v>27000</v>
      </c>
      <c r="F96" s="71">
        <f>SUM(F86:F92)</f>
        <v>81000</v>
      </c>
      <c r="H96" s="56">
        <f t="shared" si="15"/>
        <v>0</v>
      </c>
      <c r="I96" s="62"/>
      <c r="J96" s="63"/>
      <c r="M96" s="63"/>
    </row>
    <row r="97" spans="1:13" ht="22.5" customHeight="1" thickTop="1">
      <c r="A97" s="61"/>
      <c r="B97" s="61" t="s">
        <v>11</v>
      </c>
      <c r="C97" s="8"/>
      <c r="D97" s="8"/>
      <c r="E97" s="8"/>
      <c r="F97" s="8"/>
      <c r="H97" s="56">
        <f t="shared" si="15"/>
        <v>0</v>
      </c>
      <c r="I97" s="62"/>
      <c r="J97" s="63"/>
      <c r="M97" s="63"/>
    </row>
    <row r="98" spans="1:13" ht="22.5" customHeight="1">
      <c r="A98" s="5">
        <v>1</v>
      </c>
      <c r="B98" s="8" t="s">
        <v>12</v>
      </c>
      <c r="C98" s="9"/>
      <c r="D98" s="10"/>
      <c r="E98" s="10">
        <v>15000</v>
      </c>
      <c r="F98" s="64">
        <f>SUM(C98:E98)</f>
        <v>15000</v>
      </c>
      <c r="H98" s="56">
        <f t="shared" si="15"/>
        <v>20000</v>
      </c>
      <c r="I98" s="62">
        <f>F98</f>
        <v>15000</v>
      </c>
      <c r="J98" s="63">
        <f>H98-I98</f>
        <v>5000</v>
      </c>
      <c r="K98" s="55">
        <v>30000</v>
      </c>
      <c r="M98" s="63">
        <f>J98+K98-L98</f>
        <v>35000</v>
      </c>
    </row>
    <row r="99" spans="1:13" ht="22.5" customHeight="1">
      <c r="A99" s="5">
        <v>2</v>
      </c>
      <c r="B99" s="8" t="s">
        <v>56</v>
      </c>
      <c r="C99" s="78"/>
      <c r="D99" s="78"/>
      <c r="E99" s="78"/>
      <c r="F99" s="64">
        <f>SUM(C99:E99)</f>
        <v>0</v>
      </c>
      <c r="H99" s="56">
        <f t="shared" si="15"/>
        <v>5000</v>
      </c>
      <c r="I99" s="62">
        <f>F99</f>
        <v>0</v>
      </c>
      <c r="J99" s="63">
        <f>H99-I99</f>
        <v>5000</v>
      </c>
      <c r="M99" s="63">
        <f>J99+K99-L99</f>
        <v>5000</v>
      </c>
    </row>
    <row r="100" spans="1:13" ht="22.5" customHeight="1">
      <c r="A100" s="5">
        <v>3</v>
      </c>
      <c r="B100" s="8" t="s">
        <v>13</v>
      </c>
      <c r="C100" s="9"/>
      <c r="D100" s="78"/>
      <c r="E100" s="78"/>
      <c r="F100" s="64">
        <f>SUM(C100:E100)</f>
        <v>0</v>
      </c>
      <c r="H100" s="56">
        <f t="shared" si="15"/>
        <v>5000</v>
      </c>
      <c r="I100" s="62">
        <f>F100</f>
        <v>0</v>
      </c>
      <c r="J100" s="63">
        <f>H100-I100</f>
        <v>5000</v>
      </c>
      <c r="K100" s="55">
        <v>20000</v>
      </c>
      <c r="M100" s="63">
        <f>J100+K100-L100</f>
        <v>25000</v>
      </c>
    </row>
    <row r="101" spans="1:13" ht="22.5" customHeight="1">
      <c r="A101" s="5"/>
      <c r="B101" s="8"/>
      <c r="C101" s="9"/>
      <c r="D101" s="9"/>
      <c r="E101" s="9"/>
      <c r="F101" s="64">
        <f>SUM(C101:E101)</f>
        <v>0</v>
      </c>
      <c r="H101" s="56">
        <f t="shared" si="15"/>
        <v>0</v>
      </c>
      <c r="I101" s="62"/>
      <c r="J101" s="63"/>
      <c r="M101" s="63"/>
    </row>
    <row r="102" spans="1:13" ht="22.5" customHeight="1" thickBot="1">
      <c r="A102" s="66"/>
      <c r="B102" s="79" t="s">
        <v>5</v>
      </c>
      <c r="C102" s="80">
        <f>SUM(C98:C100)</f>
        <v>0</v>
      </c>
      <c r="D102" s="80">
        <f>SUM(D98:D100)</f>
        <v>0</v>
      </c>
      <c r="E102" s="80">
        <f>SUM(E98:E100)</f>
        <v>15000</v>
      </c>
      <c r="F102" s="81">
        <f>SUM(C102:E102)</f>
        <v>15000</v>
      </c>
      <c r="H102" s="56">
        <f t="shared" si="15"/>
        <v>0</v>
      </c>
      <c r="I102" s="62"/>
      <c r="J102" s="63"/>
      <c r="M102" s="63"/>
    </row>
    <row r="103" spans="1:13" ht="22.5" customHeight="1" thickTop="1">
      <c r="A103" s="61"/>
      <c r="B103" s="61" t="s">
        <v>14</v>
      </c>
      <c r="C103" s="8"/>
      <c r="D103" s="8"/>
      <c r="E103" s="8"/>
      <c r="F103" s="8"/>
      <c r="H103" s="56">
        <f t="shared" si="15"/>
        <v>0</v>
      </c>
      <c r="I103" s="62"/>
      <c r="J103" s="63"/>
      <c r="M103" s="63"/>
    </row>
    <row r="104" spans="1:13" ht="22.5" customHeight="1">
      <c r="A104" s="5">
        <v>1</v>
      </c>
      <c r="B104" s="19" t="s">
        <v>94</v>
      </c>
      <c r="C104" s="9"/>
      <c r="D104" s="10"/>
      <c r="E104" s="10"/>
      <c r="F104" s="64">
        <f aca="true" t="shared" si="20" ref="F104:F109">SUM(C104:E104)</f>
        <v>0</v>
      </c>
      <c r="H104" s="56">
        <f t="shared" si="15"/>
        <v>0</v>
      </c>
      <c r="I104" s="62">
        <f aca="true" t="shared" si="21" ref="I104:I109">F104</f>
        <v>0</v>
      </c>
      <c r="J104" s="63">
        <f aca="true" t="shared" si="22" ref="J104:J109">H104-I104</f>
        <v>0</v>
      </c>
      <c r="M104" s="63">
        <f aca="true" t="shared" si="23" ref="M104:M109">J104+K104-L104</f>
        <v>0</v>
      </c>
    </row>
    <row r="105" spans="1:13" ht="22.5" customHeight="1">
      <c r="A105" s="5">
        <v>2</v>
      </c>
      <c r="B105" s="17" t="s">
        <v>95</v>
      </c>
      <c r="C105" s="78"/>
      <c r="D105" s="78"/>
      <c r="E105" s="78"/>
      <c r="F105" s="64">
        <f t="shared" si="20"/>
        <v>0</v>
      </c>
      <c r="H105" s="56">
        <f t="shared" si="15"/>
        <v>0</v>
      </c>
      <c r="I105" s="62">
        <f t="shared" si="21"/>
        <v>0</v>
      </c>
      <c r="J105" s="63">
        <f t="shared" si="22"/>
        <v>0</v>
      </c>
      <c r="M105" s="63">
        <f t="shared" si="23"/>
        <v>0</v>
      </c>
    </row>
    <row r="106" spans="1:13" ht="22.5" customHeight="1">
      <c r="A106" s="5">
        <v>3</v>
      </c>
      <c r="B106" s="17" t="s">
        <v>96</v>
      </c>
      <c r="C106" s="78"/>
      <c r="D106" s="78"/>
      <c r="E106" s="78">
        <v>8520</v>
      </c>
      <c r="F106" s="64">
        <f t="shared" si="20"/>
        <v>8520</v>
      </c>
      <c r="H106" s="56">
        <f t="shared" si="15"/>
        <v>8520</v>
      </c>
      <c r="I106" s="62">
        <f t="shared" si="21"/>
        <v>8520</v>
      </c>
      <c r="J106" s="63">
        <f t="shared" si="22"/>
        <v>0</v>
      </c>
      <c r="M106" s="63">
        <f t="shared" si="23"/>
        <v>0</v>
      </c>
    </row>
    <row r="107" spans="1:13" ht="22.5" customHeight="1">
      <c r="A107" s="5">
        <v>4</v>
      </c>
      <c r="B107" s="17" t="s">
        <v>97</v>
      </c>
      <c r="C107" s="78"/>
      <c r="D107" s="78"/>
      <c r="E107" s="78"/>
      <c r="F107" s="64">
        <f t="shared" si="20"/>
        <v>0</v>
      </c>
      <c r="H107" s="56">
        <f t="shared" si="15"/>
        <v>0</v>
      </c>
      <c r="I107" s="62">
        <f t="shared" si="21"/>
        <v>0</v>
      </c>
      <c r="J107" s="63">
        <f t="shared" si="22"/>
        <v>0</v>
      </c>
      <c r="M107" s="63">
        <f t="shared" si="23"/>
        <v>0</v>
      </c>
    </row>
    <row r="108" spans="1:13" ht="22.5" customHeight="1">
      <c r="A108" s="5">
        <v>5</v>
      </c>
      <c r="B108" s="17" t="s">
        <v>98</v>
      </c>
      <c r="C108" s="78"/>
      <c r="D108" s="78"/>
      <c r="E108" s="78"/>
      <c r="F108" s="64">
        <f t="shared" si="20"/>
        <v>0</v>
      </c>
      <c r="H108" s="56">
        <f t="shared" si="15"/>
        <v>0</v>
      </c>
      <c r="I108" s="62">
        <f t="shared" si="21"/>
        <v>0</v>
      </c>
      <c r="J108" s="63">
        <f t="shared" si="22"/>
        <v>0</v>
      </c>
      <c r="M108" s="63">
        <f t="shared" si="23"/>
        <v>0</v>
      </c>
    </row>
    <row r="109" spans="1:13" ht="22.5" customHeight="1">
      <c r="A109" s="5">
        <v>6</v>
      </c>
      <c r="B109" s="17" t="s">
        <v>99</v>
      </c>
      <c r="C109" s="78"/>
      <c r="D109" s="78"/>
      <c r="E109" s="78"/>
      <c r="F109" s="64">
        <f t="shared" si="20"/>
        <v>0</v>
      </c>
      <c r="H109" s="56">
        <f t="shared" si="15"/>
        <v>0</v>
      </c>
      <c r="I109" s="62">
        <f t="shared" si="21"/>
        <v>0</v>
      </c>
      <c r="J109" s="63">
        <f t="shared" si="22"/>
        <v>0</v>
      </c>
      <c r="M109" s="63">
        <f t="shared" si="23"/>
        <v>0</v>
      </c>
    </row>
    <row r="110" spans="1:6" ht="22.5" customHeight="1">
      <c r="A110" s="5"/>
      <c r="B110" s="8"/>
      <c r="C110" s="78"/>
      <c r="D110" s="78"/>
      <c r="E110" s="78"/>
      <c r="F110" s="64"/>
    </row>
    <row r="111" spans="1:8" ht="22.5" customHeight="1" thickBot="1">
      <c r="A111" s="66"/>
      <c r="B111" s="79" t="s">
        <v>5</v>
      </c>
      <c r="C111" s="80">
        <f>SUM(C104:C110)</f>
        <v>0</v>
      </c>
      <c r="D111" s="80">
        <f>SUM(D104:D110)</f>
        <v>0</v>
      </c>
      <c r="E111" s="80">
        <f>SUM(E104:E110)</f>
        <v>8520</v>
      </c>
      <c r="F111" s="81">
        <f>SUM(C111:E111)</f>
        <v>8520</v>
      </c>
      <c r="H111" s="56">
        <f>M65</f>
        <v>0</v>
      </c>
    </row>
    <row r="112" spans="1:6" ht="24.75" thickTop="1">
      <c r="A112" s="93" t="s">
        <v>67</v>
      </c>
      <c r="B112" s="93"/>
      <c r="C112" s="93"/>
      <c r="D112" s="93"/>
      <c r="E112" s="93"/>
      <c r="F112" s="93"/>
    </row>
    <row r="113" spans="1:6" ht="23.25" customHeight="1">
      <c r="A113" s="94" t="s">
        <v>93</v>
      </c>
      <c r="B113" s="94"/>
      <c r="C113" s="94"/>
      <c r="D113" s="94"/>
      <c r="E113" s="94"/>
      <c r="F113" s="94"/>
    </row>
    <row r="114" spans="1:6" ht="23.25">
      <c r="A114" s="3" t="s">
        <v>0</v>
      </c>
      <c r="B114" s="3" t="s">
        <v>1</v>
      </c>
      <c r="C114" s="4" t="s">
        <v>44</v>
      </c>
      <c r="D114" s="4" t="s">
        <v>45</v>
      </c>
      <c r="E114" s="4" t="s">
        <v>46</v>
      </c>
      <c r="F114" s="57" t="s">
        <v>5</v>
      </c>
    </row>
    <row r="115" spans="1:6" ht="23.25">
      <c r="A115" s="58"/>
      <c r="B115" s="58"/>
      <c r="C115" s="59"/>
      <c r="D115" s="59"/>
      <c r="E115" s="59"/>
      <c r="F115" s="60" t="s">
        <v>8</v>
      </c>
    </row>
    <row r="116" spans="1:13" ht="22.5" customHeight="1">
      <c r="A116" s="61"/>
      <c r="B116" s="61" t="s">
        <v>9</v>
      </c>
      <c r="C116" s="8"/>
      <c r="D116" s="8"/>
      <c r="E116" s="8"/>
      <c r="F116" s="8"/>
      <c r="H116" s="56" t="s">
        <v>82</v>
      </c>
      <c r="I116" s="55" t="s">
        <v>49</v>
      </c>
      <c r="J116" s="55" t="s">
        <v>50</v>
      </c>
      <c r="K116" s="55" t="s">
        <v>80</v>
      </c>
      <c r="L116" s="55" t="s">
        <v>81</v>
      </c>
      <c r="M116" s="55" t="s">
        <v>50</v>
      </c>
    </row>
    <row r="117" spans="1:13" ht="22.5" customHeight="1">
      <c r="A117" s="5">
        <v>1</v>
      </c>
      <c r="B117" s="8" t="s">
        <v>69</v>
      </c>
      <c r="C117" s="8"/>
      <c r="D117" s="8"/>
      <c r="E117" s="8">
        <v>30000</v>
      </c>
      <c r="F117" s="64">
        <f>SUM(C117:E117)</f>
        <v>30000</v>
      </c>
      <c r="H117" s="56">
        <f aca="true" t="shared" si="24" ref="H117:H146">M80</f>
        <v>30000</v>
      </c>
      <c r="I117" s="62">
        <f>F117</f>
        <v>30000</v>
      </c>
      <c r="J117" s="63">
        <f>H117-I117</f>
        <v>0</v>
      </c>
      <c r="M117" s="63">
        <f>J117+K117-L117</f>
        <v>0</v>
      </c>
    </row>
    <row r="118" spans="1:13" ht="22.5" customHeight="1">
      <c r="A118" s="5">
        <v>2</v>
      </c>
      <c r="B118" s="8" t="s">
        <v>48</v>
      </c>
      <c r="C118" s="10">
        <v>15000</v>
      </c>
      <c r="D118" s="10">
        <v>15000</v>
      </c>
      <c r="E118" s="10">
        <v>15000</v>
      </c>
      <c r="F118" s="64">
        <f>SUM(C118:E118)</f>
        <v>45000</v>
      </c>
      <c r="H118" s="56">
        <f t="shared" si="24"/>
        <v>53100</v>
      </c>
      <c r="I118" s="62">
        <f>F118</f>
        <v>45000</v>
      </c>
      <c r="J118" s="63">
        <f>H118-I118</f>
        <v>8100</v>
      </c>
      <c r="M118" s="63">
        <f>J118+K118-L118</f>
        <v>8100</v>
      </c>
    </row>
    <row r="119" spans="1:13" ht="22.5" customHeight="1">
      <c r="A119" s="5">
        <v>3</v>
      </c>
      <c r="B119" s="8" t="s">
        <v>68</v>
      </c>
      <c r="C119" s="10">
        <v>8000</v>
      </c>
      <c r="D119" s="10"/>
      <c r="E119" s="10"/>
      <c r="F119" s="64">
        <f>SUM(C119:E119)</f>
        <v>8000</v>
      </c>
      <c r="H119" s="56">
        <f t="shared" si="24"/>
        <v>8000</v>
      </c>
      <c r="I119" s="62">
        <f>F119</f>
        <v>8000</v>
      </c>
      <c r="J119" s="63">
        <f>H119-I119</f>
        <v>0</v>
      </c>
      <c r="M119" s="63">
        <f>J119+K119-L119</f>
        <v>0</v>
      </c>
    </row>
    <row r="120" spans="1:13" ht="22.5" customHeight="1" thickBot="1">
      <c r="A120" s="65"/>
      <c r="B120" s="66"/>
      <c r="C120" s="67"/>
      <c r="D120" s="67"/>
      <c r="E120" s="67"/>
      <c r="F120" s="67"/>
      <c r="H120" s="56">
        <f t="shared" si="24"/>
        <v>0</v>
      </c>
      <c r="I120" s="62"/>
      <c r="J120" s="63"/>
      <c r="M120" s="63"/>
    </row>
    <row r="121" spans="1:13" ht="22.5" customHeight="1" thickBot="1" thickTop="1">
      <c r="A121" s="68"/>
      <c r="B121" s="69" t="s">
        <v>5</v>
      </c>
      <c r="C121" s="70">
        <f>SUM(C118:C120)</f>
        <v>23000</v>
      </c>
      <c r="D121" s="70">
        <f>SUM(D118:D120)</f>
        <v>15000</v>
      </c>
      <c r="E121" s="70">
        <f>SUM(E118:E120)</f>
        <v>15000</v>
      </c>
      <c r="F121" s="71">
        <f>SUM(C121:E121)</f>
        <v>53000</v>
      </c>
      <c r="H121" s="56">
        <f t="shared" si="24"/>
        <v>0</v>
      </c>
      <c r="I121" s="62"/>
      <c r="J121" s="63"/>
      <c r="M121" s="63"/>
    </row>
    <row r="122" spans="1:13" ht="22.5" customHeight="1" thickTop="1">
      <c r="A122" s="7"/>
      <c r="B122" s="72" t="s">
        <v>10</v>
      </c>
      <c r="C122" s="73"/>
      <c r="D122" s="73"/>
      <c r="E122" s="73"/>
      <c r="F122" s="73"/>
      <c r="H122" s="56">
        <f t="shared" si="24"/>
        <v>0</v>
      </c>
      <c r="I122" s="62"/>
      <c r="J122" s="63"/>
      <c r="M122" s="63"/>
    </row>
    <row r="123" spans="1:13" ht="22.5" customHeight="1">
      <c r="A123" s="5">
        <v>1</v>
      </c>
      <c r="B123" s="8" t="s">
        <v>33</v>
      </c>
      <c r="C123" s="10"/>
      <c r="D123" s="10"/>
      <c r="E123" s="10"/>
      <c r="F123" s="64">
        <f aca="true" t="shared" si="25" ref="F123:F131">SUM(C123:E123)</f>
        <v>0</v>
      </c>
      <c r="H123" s="56">
        <f t="shared" si="24"/>
        <v>0</v>
      </c>
      <c r="I123" s="62"/>
      <c r="J123" s="63"/>
      <c r="K123" s="63"/>
      <c r="M123" s="63"/>
    </row>
    <row r="124" spans="1:13" ht="22.5" customHeight="1">
      <c r="A124" s="5"/>
      <c r="B124" s="8" t="s">
        <v>70</v>
      </c>
      <c r="C124" s="10"/>
      <c r="D124" s="10"/>
      <c r="E124" s="10"/>
      <c r="F124" s="64">
        <f t="shared" si="25"/>
        <v>0</v>
      </c>
      <c r="H124" s="56">
        <f t="shared" si="24"/>
        <v>5000</v>
      </c>
      <c r="I124" s="62">
        <f aca="true" t="shared" si="26" ref="I124:I131">F124</f>
        <v>0</v>
      </c>
      <c r="J124" s="63">
        <f aca="true" t="shared" si="27" ref="J124:J131">H124-I124</f>
        <v>5000</v>
      </c>
      <c r="K124" s="63"/>
      <c r="M124" s="63">
        <f aca="true" t="shared" si="28" ref="M124:M131">J124+K124-L124</f>
        <v>5000</v>
      </c>
    </row>
    <row r="125" spans="1:13" ht="22.5" customHeight="1">
      <c r="A125" s="5"/>
      <c r="B125" s="8" t="s">
        <v>71</v>
      </c>
      <c r="C125" s="10">
        <v>9000</v>
      </c>
      <c r="D125" s="10">
        <v>9000</v>
      </c>
      <c r="E125" s="10">
        <v>9000</v>
      </c>
      <c r="F125" s="64">
        <f t="shared" si="25"/>
        <v>27000</v>
      </c>
      <c r="H125" s="56">
        <f t="shared" si="24"/>
        <v>27000</v>
      </c>
      <c r="I125" s="62">
        <f t="shared" si="26"/>
        <v>27000</v>
      </c>
      <c r="J125" s="63">
        <f t="shared" si="27"/>
        <v>0</v>
      </c>
      <c r="K125" s="63"/>
      <c r="M125" s="63">
        <f t="shared" si="28"/>
        <v>0</v>
      </c>
    </row>
    <row r="126" spans="1:13" ht="22.5" customHeight="1">
      <c r="A126" s="5">
        <v>2</v>
      </c>
      <c r="B126" s="82" t="s">
        <v>34</v>
      </c>
      <c r="C126" s="74"/>
      <c r="D126" s="74"/>
      <c r="E126" s="74"/>
      <c r="F126" s="64">
        <f t="shared" si="25"/>
        <v>0</v>
      </c>
      <c r="H126" s="56">
        <f t="shared" si="24"/>
        <v>0</v>
      </c>
      <c r="I126" s="62">
        <f t="shared" si="26"/>
        <v>0</v>
      </c>
      <c r="J126" s="63">
        <f t="shared" si="27"/>
        <v>0</v>
      </c>
      <c r="K126" s="56"/>
      <c r="M126" s="63">
        <f t="shared" si="28"/>
        <v>0</v>
      </c>
    </row>
    <row r="127" spans="1:13" ht="22.5" customHeight="1">
      <c r="A127" s="5"/>
      <c r="B127" s="17" t="s">
        <v>72</v>
      </c>
      <c r="C127" s="74">
        <v>15000</v>
      </c>
      <c r="D127" s="74">
        <v>15000</v>
      </c>
      <c r="E127" s="74">
        <v>10000</v>
      </c>
      <c r="F127" s="64">
        <f t="shared" si="25"/>
        <v>40000</v>
      </c>
      <c r="H127" s="56">
        <f t="shared" si="24"/>
        <v>40000</v>
      </c>
      <c r="I127" s="62">
        <f t="shared" si="26"/>
        <v>40000</v>
      </c>
      <c r="J127" s="63">
        <f t="shared" si="27"/>
        <v>0</v>
      </c>
      <c r="K127" s="56"/>
      <c r="M127" s="63">
        <f t="shared" si="28"/>
        <v>0</v>
      </c>
    </row>
    <row r="128" spans="1:13" ht="22.5" customHeight="1">
      <c r="A128" s="5"/>
      <c r="B128" s="17" t="s">
        <v>73</v>
      </c>
      <c r="C128" s="74">
        <v>18000</v>
      </c>
      <c r="D128" s="74">
        <v>18000</v>
      </c>
      <c r="E128" s="74">
        <v>18000</v>
      </c>
      <c r="F128" s="64">
        <f t="shared" si="25"/>
        <v>54000</v>
      </c>
      <c r="H128" s="56">
        <f t="shared" si="24"/>
        <v>65000</v>
      </c>
      <c r="I128" s="62">
        <f t="shared" si="26"/>
        <v>54000</v>
      </c>
      <c r="J128" s="63">
        <f t="shared" si="27"/>
        <v>11000</v>
      </c>
      <c r="K128" s="56"/>
      <c r="M128" s="63">
        <f t="shared" si="28"/>
        <v>11000</v>
      </c>
    </row>
    <row r="129" spans="1:13" ht="22.5" customHeight="1">
      <c r="A129" s="5"/>
      <c r="B129" s="17" t="s">
        <v>74</v>
      </c>
      <c r="C129" s="74"/>
      <c r="D129" s="10"/>
      <c r="E129" s="10"/>
      <c r="F129" s="64">
        <f t="shared" si="25"/>
        <v>0</v>
      </c>
      <c r="H129" s="56">
        <f t="shared" si="24"/>
        <v>5000</v>
      </c>
      <c r="I129" s="62">
        <f t="shared" si="26"/>
        <v>0</v>
      </c>
      <c r="J129" s="63">
        <f t="shared" si="27"/>
        <v>5000</v>
      </c>
      <c r="M129" s="63">
        <f t="shared" si="28"/>
        <v>5000</v>
      </c>
    </row>
    <row r="130" spans="1:13" ht="22.5" customHeight="1">
      <c r="A130" s="5">
        <v>3</v>
      </c>
      <c r="B130" s="18" t="s">
        <v>75</v>
      </c>
      <c r="C130" s="74"/>
      <c r="D130" s="10"/>
      <c r="E130" s="10"/>
      <c r="F130" s="64">
        <f t="shared" si="25"/>
        <v>0</v>
      </c>
      <c r="H130" s="56">
        <f t="shared" si="24"/>
        <v>0</v>
      </c>
      <c r="I130" s="62">
        <f t="shared" si="26"/>
        <v>0</v>
      </c>
      <c r="J130" s="63">
        <f t="shared" si="27"/>
        <v>0</v>
      </c>
      <c r="M130" s="63">
        <f t="shared" si="28"/>
        <v>0</v>
      </c>
    </row>
    <row r="131" spans="1:13" ht="22.5" customHeight="1">
      <c r="A131" s="5"/>
      <c r="B131" s="8" t="s">
        <v>76</v>
      </c>
      <c r="C131" s="74">
        <v>2000</v>
      </c>
      <c r="D131" s="10">
        <v>2000</v>
      </c>
      <c r="E131" s="10">
        <v>2000</v>
      </c>
      <c r="F131" s="64">
        <f t="shared" si="25"/>
        <v>6000</v>
      </c>
      <c r="H131" s="56">
        <f t="shared" si="24"/>
        <v>8000</v>
      </c>
      <c r="I131" s="62">
        <f t="shared" si="26"/>
        <v>6000</v>
      </c>
      <c r="J131" s="63">
        <f t="shared" si="27"/>
        <v>2000</v>
      </c>
      <c r="M131" s="63">
        <f t="shared" si="28"/>
        <v>2000</v>
      </c>
    </row>
    <row r="132" spans="1:13" ht="22.5" customHeight="1" thickBot="1">
      <c r="A132" s="59"/>
      <c r="B132" s="8"/>
      <c r="C132" s="75"/>
      <c r="D132" s="76"/>
      <c r="E132" s="76"/>
      <c r="F132" s="77"/>
      <c r="H132" s="56">
        <f t="shared" si="24"/>
        <v>0</v>
      </c>
      <c r="I132" s="62"/>
      <c r="J132" s="63"/>
      <c r="M132" s="63"/>
    </row>
    <row r="133" spans="1:13" ht="22.5" customHeight="1" thickBot="1" thickTop="1">
      <c r="A133" s="68"/>
      <c r="B133" s="69" t="s">
        <v>5</v>
      </c>
      <c r="C133" s="70">
        <f>SUM(C123:C129)</f>
        <v>42000</v>
      </c>
      <c r="D133" s="70">
        <f>SUM(D123:D129)</f>
        <v>42000</v>
      </c>
      <c r="E133" s="70">
        <f>SUM(E123:E129)</f>
        <v>37000</v>
      </c>
      <c r="F133" s="71">
        <f>SUM(F123:F129)</f>
        <v>121000</v>
      </c>
      <c r="H133" s="56">
        <f t="shared" si="24"/>
        <v>0</v>
      </c>
      <c r="I133" s="62"/>
      <c r="J133" s="63"/>
      <c r="M133" s="63"/>
    </row>
    <row r="134" spans="1:13" ht="22.5" customHeight="1" thickTop="1">
      <c r="A134" s="61"/>
      <c r="B134" s="61" t="s">
        <v>11</v>
      </c>
      <c r="C134" s="8"/>
      <c r="D134" s="8"/>
      <c r="E134" s="8"/>
      <c r="F134" s="8"/>
      <c r="H134" s="56">
        <f t="shared" si="24"/>
        <v>0</v>
      </c>
      <c r="I134" s="62"/>
      <c r="J134" s="63"/>
      <c r="M134" s="63"/>
    </row>
    <row r="135" spans="1:13" ht="22.5" customHeight="1">
      <c r="A135" s="5">
        <v>1</v>
      </c>
      <c r="B135" s="8" t="s">
        <v>12</v>
      </c>
      <c r="C135" s="9"/>
      <c r="D135" s="10">
        <v>35000</v>
      </c>
      <c r="E135" s="10"/>
      <c r="F135" s="64">
        <f>SUM(C135:E135)</f>
        <v>35000</v>
      </c>
      <c r="H135" s="56">
        <f t="shared" si="24"/>
        <v>35000</v>
      </c>
      <c r="I135" s="62">
        <f>F135</f>
        <v>35000</v>
      </c>
      <c r="J135" s="63">
        <f>H135-I135</f>
        <v>0</v>
      </c>
      <c r="M135" s="63">
        <f>J135+K135-L135</f>
        <v>0</v>
      </c>
    </row>
    <row r="136" spans="1:13" ht="22.5" customHeight="1">
      <c r="A136" s="5">
        <v>2</v>
      </c>
      <c r="B136" s="8" t="s">
        <v>56</v>
      </c>
      <c r="C136" s="78"/>
      <c r="D136" s="78">
        <v>5000</v>
      </c>
      <c r="E136" s="78"/>
      <c r="F136" s="64">
        <f>SUM(C136:E136)</f>
        <v>5000</v>
      </c>
      <c r="H136" s="56">
        <f t="shared" si="24"/>
        <v>5000</v>
      </c>
      <c r="I136" s="62">
        <f>F136</f>
        <v>5000</v>
      </c>
      <c r="J136" s="63">
        <f>H136-I136</f>
        <v>0</v>
      </c>
      <c r="M136" s="63">
        <f>J136+K136-L136</f>
        <v>0</v>
      </c>
    </row>
    <row r="137" spans="1:13" ht="22.5" customHeight="1">
      <c r="A137" s="5">
        <v>3</v>
      </c>
      <c r="B137" s="8" t="s">
        <v>13</v>
      </c>
      <c r="C137" s="9"/>
      <c r="D137" s="78">
        <v>25000</v>
      </c>
      <c r="E137" s="78"/>
      <c r="F137" s="64">
        <f>SUM(C137:E137)</f>
        <v>25000</v>
      </c>
      <c r="H137" s="56">
        <f t="shared" si="24"/>
        <v>25000</v>
      </c>
      <c r="I137" s="62">
        <f>F137</f>
        <v>25000</v>
      </c>
      <c r="J137" s="63">
        <f>H137-I137</f>
        <v>0</v>
      </c>
      <c r="M137" s="63">
        <f>J137+K137-L137</f>
        <v>0</v>
      </c>
    </row>
    <row r="138" spans="1:13" ht="22.5" customHeight="1">
      <c r="A138" s="5"/>
      <c r="B138" s="8"/>
      <c r="C138" s="9"/>
      <c r="D138" s="9"/>
      <c r="E138" s="9"/>
      <c r="F138" s="64">
        <f>SUM(C138:E138)</f>
        <v>0</v>
      </c>
      <c r="H138" s="56">
        <f t="shared" si="24"/>
        <v>0</v>
      </c>
      <c r="I138" s="62"/>
      <c r="J138" s="63"/>
      <c r="M138" s="63"/>
    </row>
    <row r="139" spans="1:13" ht="22.5" customHeight="1" thickBot="1">
      <c r="A139" s="66"/>
      <c r="B139" s="79" t="s">
        <v>5</v>
      </c>
      <c r="C139" s="80">
        <f>SUM(C135:C137)</f>
        <v>0</v>
      </c>
      <c r="D139" s="80">
        <f>SUM(D135:D137)</f>
        <v>65000</v>
      </c>
      <c r="E139" s="80">
        <f>SUM(E135:E137)</f>
        <v>0</v>
      </c>
      <c r="F139" s="80">
        <f>SUM(F135:F137)</f>
        <v>65000</v>
      </c>
      <c r="H139" s="56">
        <f t="shared" si="24"/>
        <v>0</v>
      </c>
      <c r="I139" s="62"/>
      <c r="J139" s="63"/>
      <c r="M139" s="63"/>
    </row>
    <row r="140" spans="1:13" ht="22.5" customHeight="1" thickTop="1">
      <c r="A140" s="61"/>
      <c r="B140" s="61" t="s">
        <v>14</v>
      </c>
      <c r="C140" s="8"/>
      <c r="D140" s="8"/>
      <c r="E140" s="8"/>
      <c r="F140" s="8"/>
      <c r="H140" s="56">
        <f t="shared" si="24"/>
        <v>0</v>
      </c>
      <c r="I140" s="62"/>
      <c r="J140" s="63"/>
      <c r="M140" s="63"/>
    </row>
    <row r="141" spans="1:13" ht="22.5" customHeight="1">
      <c r="A141" s="5">
        <v>1</v>
      </c>
      <c r="B141" s="19" t="s">
        <v>94</v>
      </c>
      <c r="C141" s="9"/>
      <c r="D141" s="10"/>
      <c r="E141" s="10"/>
      <c r="F141" s="64">
        <f aca="true" t="shared" si="29" ref="F141:F146">SUM(C141:E141)</f>
        <v>0</v>
      </c>
      <c r="H141" s="56">
        <f t="shared" si="24"/>
        <v>0</v>
      </c>
      <c r="I141" s="62">
        <f aca="true" t="shared" si="30" ref="I141:I146">F141</f>
        <v>0</v>
      </c>
      <c r="J141" s="63">
        <f aca="true" t="shared" si="31" ref="J141:J146">H141-I141</f>
        <v>0</v>
      </c>
      <c r="M141" s="63">
        <f aca="true" t="shared" si="32" ref="M141:M146">J141+K141-L141</f>
        <v>0</v>
      </c>
    </row>
    <row r="142" spans="1:13" ht="22.5" customHeight="1">
      <c r="A142" s="5">
        <v>2</v>
      </c>
      <c r="B142" s="17" t="s">
        <v>95</v>
      </c>
      <c r="C142" s="78"/>
      <c r="D142" s="78"/>
      <c r="E142" s="78"/>
      <c r="F142" s="64">
        <f t="shared" si="29"/>
        <v>0</v>
      </c>
      <c r="H142" s="56">
        <f t="shared" si="24"/>
        <v>0</v>
      </c>
      <c r="I142" s="62">
        <f t="shared" si="30"/>
        <v>0</v>
      </c>
      <c r="J142" s="63">
        <f t="shared" si="31"/>
        <v>0</v>
      </c>
      <c r="M142" s="63">
        <f t="shared" si="32"/>
        <v>0</v>
      </c>
    </row>
    <row r="143" spans="1:13" ht="22.5" customHeight="1">
      <c r="A143" s="5">
        <v>3</v>
      </c>
      <c r="B143" s="17" t="s">
        <v>96</v>
      </c>
      <c r="C143" s="78"/>
      <c r="D143" s="78"/>
      <c r="E143" s="78"/>
      <c r="F143" s="64">
        <f t="shared" si="29"/>
        <v>0</v>
      </c>
      <c r="H143" s="56">
        <f t="shared" si="24"/>
        <v>0</v>
      </c>
      <c r="I143" s="62">
        <f t="shared" si="30"/>
        <v>0</v>
      </c>
      <c r="J143" s="63">
        <f t="shared" si="31"/>
        <v>0</v>
      </c>
      <c r="M143" s="63">
        <f t="shared" si="32"/>
        <v>0</v>
      </c>
    </row>
    <row r="144" spans="1:13" ht="22.5" customHeight="1">
      <c r="A144" s="5">
        <v>4</v>
      </c>
      <c r="B144" s="17" t="s">
        <v>97</v>
      </c>
      <c r="C144" s="78"/>
      <c r="D144" s="78"/>
      <c r="E144" s="78"/>
      <c r="F144" s="64">
        <f t="shared" si="29"/>
        <v>0</v>
      </c>
      <c r="H144" s="56">
        <f t="shared" si="24"/>
        <v>0</v>
      </c>
      <c r="I144" s="62">
        <f t="shared" si="30"/>
        <v>0</v>
      </c>
      <c r="J144" s="63">
        <f t="shared" si="31"/>
        <v>0</v>
      </c>
      <c r="M144" s="63">
        <f t="shared" si="32"/>
        <v>0</v>
      </c>
    </row>
    <row r="145" spans="1:13" ht="22.5" customHeight="1">
      <c r="A145" s="5">
        <v>5</v>
      </c>
      <c r="B145" s="17" t="s">
        <v>98</v>
      </c>
      <c r="C145" s="78"/>
      <c r="D145" s="78"/>
      <c r="E145" s="78"/>
      <c r="F145" s="64">
        <f t="shared" si="29"/>
        <v>0</v>
      </c>
      <c r="H145" s="56">
        <f t="shared" si="24"/>
        <v>0</v>
      </c>
      <c r="I145" s="62">
        <f t="shared" si="30"/>
        <v>0</v>
      </c>
      <c r="J145" s="63">
        <f t="shared" si="31"/>
        <v>0</v>
      </c>
      <c r="M145" s="63">
        <f t="shared" si="32"/>
        <v>0</v>
      </c>
    </row>
    <row r="146" spans="1:13" ht="22.5" customHeight="1">
      <c r="A146" s="5">
        <v>6</v>
      </c>
      <c r="B146" s="17" t="s">
        <v>99</v>
      </c>
      <c r="C146" s="78"/>
      <c r="D146" s="78"/>
      <c r="E146" s="78"/>
      <c r="F146" s="64">
        <f t="shared" si="29"/>
        <v>0</v>
      </c>
      <c r="H146" s="56">
        <f t="shared" si="24"/>
        <v>0</v>
      </c>
      <c r="I146" s="62">
        <f t="shared" si="30"/>
        <v>0</v>
      </c>
      <c r="J146" s="63">
        <f t="shared" si="31"/>
        <v>0</v>
      </c>
      <c r="M146" s="63">
        <f t="shared" si="32"/>
        <v>0</v>
      </c>
    </row>
    <row r="147" spans="1:6" ht="22.5" customHeight="1">
      <c r="A147" s="5"/>
      <c r="B147" s="8"/>
      <c r="C147" s="78"/>
      <c r="D147" s="78"/>
      <c r="E147" s="78"/>
      <c r="F147" s="64"/>
    </row>
    <row r="148" spans="1:6" ht="22.5" customHeight="1" thickBot="1">
      <c r="A148" s="66"/>
      <c r="B148" s="79" t="s">
        <v>5</v>
      </c>
      <c r="C148" s="80">
        <f>SUM(C141:C147)</f>
        <v>0</v>
      </c>
      <c r="D148" s="80">
        <f>SUM(D141:D147)</f>
        <v>0</v>
      </c>
      <c r="E148" s="80">
        <f>SUM(E141:E147)</f>
        <v>0</v>
      </c>
      <c r="F148" s="81">
        <f>SUM(C148:E148)</f>
        <v>0</v>
      </c>
    </row>
    <row r="149" ht="22.5" thickTop="1"/>
  </sheetData>
  <sheetProtection/>
  <mergeCells count="8">
    <mergeCell ref="A1:F1"/>
    <mergeCell ref="A2:F2"/>
    <mergeCell ref="A75:F75"/>
    <mergeCell ref="A76:F76"/>
    <mergeCell ref="A112:F112"/>
    <mergeCell ref="A113:F113"/>
    <mergeCell ref="A38:F38"/>
    <mergeCell ref="A39:F39"/>
  </mergeCells>
  <printOptions/>
  <pageMargins left="0.15748031496062992" right="0.15748031496062992" top="0.3937007874015748" bottom="0.3937007874015748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21"/>
  <sheetViews>
    <sheetView zoomScaleSheetLayoutView="100" zoomScalePageLayoutView="0" workbookViewId="0" topLeftCell="A88">
      <selection activeCell="I15" sqref="I15"/>
    </sheetView>
  </sheetViews>
  <sheetFormatPr defaultColWidth="9.140625" defaultRowHeight="21.75"/>
  <cols>
    <col min="1" max="1" width="9.140625" style="2" customWidth="1"/>
    <col min="2" max="2" width="34.28125" style="2" customWidth="1"/>
    <col min="3" max="4" width="13.7109375" style="2" customWidth="1"/>
    <col min="5" max="5" width="14.57421875" style="2" customWidth="1"/>
    <col min="6" max="6" width="13.7109375" style="2" customWidth="1"/>
    <col min="7" max="7" width="9.140625" style="2" customWidth="1"/>
    <col min="8" max="8" width="18.57421875" style="2" customWidth="1"/>
    <col min="9" max="16384" width="9.140625" style="2" customWidth="1"/>
  </cols>
  <sheetData>
    <row r="1" spans="1:6" ht="23.25">
      <c r="A1" s="99" t="s">
        <v>58</v>
      </c>
      <c r="B1" s="99"/>
      <c r="C1" s="99"/>
      <c r="D1" s="99"/>
      <c r="E1" s="99"/>
      <c r="F1" s="99"/>
    </row>
    <row r="2" spans="1:6" ht="23.25">
      <c r="A2" s="99" t="s">
        <v>77</v>
      </c>
      <c r="B2" s="99"/>
      <c r="C2" s="99"/>
      <c r="D2" s="99"/>
      <c r="E2" s="99"/>
      <c r="F2" s="99"/>
    </row>
    <row r="3" spans="1:6" ht="23.25">
      <c r="A3" s="99" t="s">
        <v>101</v>
      </c>
      <c r="B3" s="99"/>
      <c r="C3" s="99"/>
      <c r="D3" s="99"/>
      <c r="E3" s="99"/>
      <c r="F3" s="99"/>
    </row>
    <row r="4" spans="1:6" ht="23.25">
      <c r="A4" s="99" t="s">
        <v>102</v>
      </c>
      <c r="B4" s="99"/>
      <c r="C4" s="99"/>
      <c r="D4" s="99"/>
      <c r="E4" s="99"/>
      <c r="F4" s="99"/>
    </row>
    <row r="5" spans="1:6" ht="23.25">
      <c r="A5" s="99" t="s">
        <v>15</v>
      </c>
      <c r="B5" s="99"/>
      <c r="C5" s="99"/>
      <c r="D5" s="99"/>
      <c r="E5" s="99"/>
      <c r="F5" s="99"/>
    </row>
    <row r="7" spans="1:6" ht="23.25">
      <c r="A7" s="3" t="s">
        <v>0</v>
      </c>
      <c r="B7" s="4" t="s">
        <v>1</v>
      </c>
      <c r="C7" s="96" t="s">
        <v>19</v>
      </c>
      <c r="D7" s="96"/>
      <c r="E7" s="96"/>
      <c r="F7" s="96"/>
    </row>
    <row r="8" spans="1:6" ht="23.25">
      <c r="A8" s="6"/>
      <c r="B8" s="7"/>
      <c r="C8" s="5" t="s">
        <v>5</v>
      </c>
      <c r="D8" s="5" t="s">
        <v>16</v>
      </c>
      <c r="E8" s="5" t="s">
        <v>17</v>
      </c>
      <c r="F8" s="5" t="s">
        <v>18</v>
      </c>
    </row>
    <row r="9" spans="1:6" ht="23.25">
      <c r="A9" s="5">
        <v>1</v>
      </c>
      <c r="B9" s="8" t="s">
        <v>6</v>
      </c>
      <c r="C9" s="9">
        <f>D9+E9+F9</f>
        <v>646560</v>
      </c>
      <c r="D9" s="10">
        <f>เงินเดือน!C16+เงินเดือน!E16</f>
        <v>215520</v>
      </c>
      <c r="E9" s="10">
        <f>เงินเดือน!G16+เงินเดือน!I16</f>
        <v>215520</v>
      </c>
      <c r="F9" s="10">
        <f>เงินเดือน!K16+เงินเดือน!M16</f>
        <v>215520</v>
      </c>
    </row>
    <row r="10" spans="1:6" ht="23.25">
      <c r="A10" s="5">
        <v>2</v>
      </c>
      <c r="B10" s="8" t="s">
        <v>9</v>
      </c>
      <c r="C10" s="9">
        <f>D10+E10+F10</f>
        <v>47500</v>
      </c>
      <c r="D10" s="10">
        <f>รายละเอียด!C10</f>
        <v>13500</v>
      </c>
      <c r="E10" s="10">
        <f>รายละเอียด!D10</f>
        <v>20500</v>
      </c>
      <c r="F10" s="10">
        <f>รายละเอียด!E10</f>
        <v>13500</v>
      </c>
    </row>
    <row r="11" spans="1:6" ht="23.25">
      <c r="A11" s="5">
        <v>3</v>
      </c>
      <c r="B11" s="8" t="s">
        <v>10</v>
      </c>
      <c r="C11" s="9">
        <f>D11+E11+F11</f>
        <v>67000</v>
      </c>
      <c r="D11" s="10">
        <f>รายละเอียด!C22</f>
        <v>19000</v>
      </c>
      <c r="E11" s="10">
        <f>รายละเอียด!D22</f>
        <v>19000</v>
      </c>
      <c r="F11" s="10">
        <f>รายละเอียด!E22</f>
        <v>29000</v>
      </c>
    </row>
    <row r="12" spans="1:6" ht="23.25">
      <c r="A12" s="5">
        <v>4</v>
      </c>
      <c r="B12" s="11" t="s">
        <v>11</v>
      </c>
      <c r="C12" s="9">
        <f>D12+E12+F12</f>
        <v>38980</v>
      </c>
      <c r="D12" s="12">
        <f>รายละเอียด!C28</f>
        <v>0</v>
      </c>
      <c r="E12" s="12">
        <f>รายละเอียด!D28</f>
        <v>0</v>
      </c>
      <c r="F12" s="12">
        <f>รายละเอียด!E28</f>
        <v>38980</v>
      </c>
    </row>
    <row r="13" spans="1:6" ht="23.25">
      <c r="A13" s="5">
        <v>5</v>
      </c>
      <c r="B13" s="8" t="s">
        <v>32</v>
      </c>
      <c r="C13" s="9">
        <f>D13+E13+F13</f>
        <v>0</v>
      </c>
      <c r="D13" s="12">
        <v>0</v>
      </c>
      <c r="E13" s="12">
        <v>0</v>
      </c>
      <c r="F13" s="12">
        <v>0</v>
      </c>
    </row>
    <row r="14" spans="1:8" ht="23.25">
      <c r="A14" s="97" t="s">
        <v>5</v>
      </c>
      <c r="B14" s="98"/>
      <c r="C14" s="13">
        <f>SUM(C9:C13)</f>
        <v>800040</v>
      </c>
      <c r="D14" s="13">
        <f>SUM(D9:D13)</f>
        <v>248020</v>
      </c>
      <c r="E14" s="13">
        <f>SUM(E9:E13)</f>
        <v>255020</v>
      </c>
      <c r="F14" s="13">
        <f>SUM(F9:F13)</f>
        <v>297000</v>
      </c>
      <c r="H14" s="85">
        <f>D14+E14+F14</f>
        <v>800040</v>
      </c>
    </row>
    <row r="15" ht="23.25">
      <c r="A15" s="14" t="s">
        <v>20</v>
      </c>
    </row>
    <row r="16" ht="23.25">
      <c r="B16" s="2" t="s">
        <v>57</v>
      </c>
    </row>
    <row r="17" ht="23.25">
      <c r="B17" s="2" t="s">
        <v>57</v>
      </c>
    </row>
    <row r="18" ht="23.25">
      <c r="B18" s="2" t="s">
        <v>57</v>
      </c>
    </row>
    <row r="20" spans="1:4" ht="23.25">
      <c r="A20" s="2" t="s">
        <v>21</v>
      </c>
      <c r="D20" s="2" t="s">
        <v>55</v>
      </c>
    </row>
    <row r="21" spans="1:4" ht="23.25">
      <c r="A21" s="2" t="s">
        <v>83</v>
      </c>
      <c r="D21" s="2" t="s">
        <v>78</v>
      </c>
    </row>
    <row r="22" spans="1:4" ht="23.25">
      <c r="A22" s="95" t="s">
        <v>84</v>
      </c>
      <c r="B22" s="95"/>
      <c r="D22" s="2" t="s">
        <v>79</v>
      </c>
    </row>
    <row r="28" ht="23.25">
      <c r="B28" s="15"/>
    </row>
    <row r="33" spans="1:6" ht="23.25">
      <c r="A33" s="99" t="s">
        <v>58</v>
      </c>
      <c r="B33" s="99"/>
      <c r="C33" s="99"/>
      <c r="D33" s="99"/>
      <c r="E33" s="99"/>
      <c r="F33" s="99"/>
    </row>
    <row r="34" spans="1:6" ht="23.25">
      <c r="A34" s="99" t="s">
        <v>54</v>
      </c>
      <c r="B34" s="99"/>
      <c r="C34" s="99"/>
      <c r="D34" s="99"/>
      <c r="E34" s="99"/>
      <c r="F34" s="99"/>
    </row>
    <row r="35" spans="1:6" ht="23.25">
      <c r="A35" s="99" t="s">
        <v>101</v>
      </c>
      <c r="B35" s="99"/>
      <c r="C35" s="99"/>
      <c r="D35" s="99"/>
      <c r="E35" s="99"/>
      <c r="F35" s="99"/>
    </row>
    <row r="36" spans="1:6" ht="23.25">
      <c r="A36" s="99" t="s">
        <v>103</v>
      </c>
      <c r="B36" s="99"/>
      <c r="C36" s="99"/>
      <c r="D36" s="99"/>
      <c r="E36" s="99"/>
      <c r="F36" s="99"/>
    </row>
    <row r="37" spans="1:6" ht="23.25">
      <c r="A37" s="99" t="s">
        <v>15</v>
      </c>
      <c r="B37" s="99"/>
      <c r="C37" s="99"/>
      <c r="D37" s="99"/>
      <c r="E37" s="99"/>
      <c r="F37" s="99"/>
    </row>
    <row r="39" spans="1:6" ht="23.25">
      <c r="A39" s="3" t="s">
        <v>0</v>
      </c>
      <c r="B39" s="4" t="s">
        <v>1</v>
      </c>
      <c r="C39" s="96" t="s">
        <v>19</v>
      </c>
      <c r="D39" s="96"/>
      <c r="E39" s="96"/>
      <c r="F39" s="96"/>
    </row>
    <row r="40" spans="1:6" ht="23.25">
      <c r="A40" s="6"/>
      <c r="B40" s="7"/>
      <c r="C40" s="5" t="s">
        <v>5</v>
      </c>
      <c r="D40" s="5" t="s">
        <v>29</v>
      </c>
      <c r="E40" s="5" t="s">
        <v>30</v>
      </c>
      <c r="F40" s="5" t="s">
        <v>31</v>
      </c>
    </row>
    <row r="41" spans="1:6" ht="23.25">
      <c r="A41" s="5">
        <v>1</v>
      </c>
      <c r="B41" s="8" t="s">
        <v>6</v>
      </c>
      <c r="C41" s="9">
        <f>D41+E41+F41</f>
        <v>646560</v>
      </c>
      <c r="D41" s="10">
        <f>เงินเดือน!C49+เงินเดือน!E49</f>
        <v>215520</v>
      </c>
      <c r="E41" s="10">
        <f>เงินเดือน!G49+เงินเดือน!I49</f>
        <v>215520</v>
      </c>
      <c r="F41" s="10">
        <f>เงินเดือน!K49+เงินเดือน!M49</f>
        <v>215520</v>
      </c>
    </row>
    <row r="42" spans="1:6" ht="23.25">
      <c r="A42" s="5">
        <v>2</v>
      </c>
      <c r="B42" s="8" t="s">
        <v>9</v>
      </c>
      <c r="C42" s="9">
        <f>D42+E42+F42</f>
        <v>41400</v>
      </c>
      <c r="D42" s="10">
        <f>รายละเอียด!C47</f>
        <v>13800</v>
      </c>
      <c r="E42" s="10">
        <f>รายละเอียด!D47</f>
        <v>13800</v>
      </c>
      <c r="F42" s="10">
        <f>รายละเอียด!E47</f>
        <v>13800</v>
      </c>
    </row>
    <row r="43" spans="1:6" ht="23.25">
      <c r="A43" s="5">
        <v>3</v>
      </c>
      <c r="B43" s="8" t="s">
        <v>10</v>
      </c>
      <c r="C43" s="9">
        <f>D43+E43+F43</f>
        <v>111000</v>
      </c>
      <c r="D43" s="10">
        <f>รายละเอียด!C59</f>
        <v>37000</v>
      </c>
      <c r="E43" s="10">
        <f>รายละเอียด!D59</f>
        <v>37000</v>
      </c>
      <c r="F43" s="10">
        <f>รายละเอียด!E59</f>
        <v>37000</v>
      </c>
    </row>
    <row r="44" spans="1:6" ht="23.25">
      <c r="A44" s="5">
        <v>4</v>
      </c>
      <c r="B44" s="11" t="s">
        <v>11</v>
      </c>
      <c r="C44" s="9">
        <f>D44+E44+F44</f>
        <v>27000</v>
      </c>
      <c r="D44" s="12">
        <f>รายละเอียด!C65</f>
        <v>0</v>
      </c>
      <c r="E44" s="12">
        <f>รายละเอียด!D65</f>
        <v>0</v>
      </c>
      <c r="F44" s="12">
        <f>รายละเอียด!E65</f>
        <v>27000</v>
      </c>
    </row>
    <row r="45" spans="1:6" ht="23.25">
      <c r="A45" s="5">
        <v>5</v>
      </c>
      <c r="B45" s="8" t="s">
        <v>32</v>
      </c>
      <c r="C45" s="9">
        <f>D45+E45+F45</f>
        <v>0</v>
      </c>
      <c r="D45" s="12">
        <f>รายละเอียด!C74</f>
        <v>0</v>
      </c>
      <c r="E45" s="12">
        <f>รายละเอียด!D74</f>
        <v>0</v>
      </c>
      <c r="F45" s="12">
        <f>รายละเอียด!E74</f>
        <v>0</v>
      </c>
    </row>
    <row r="46" spans="1:6" ht="23.25">
      <c r="A46" s="97" t="s">
        <v>5</v>
      </c>
      <c r="B46" s="98"/>
      <c r="C46" s="13">
        <f>SUM(C41:C45)</f>
        <v>825960</v>
      </c>
      <c r="D46" s="13">
        <f>SUM(D41:D45)</f>
        <v>266320</v>
      </c>
      <c r="E46" s="13">
        <f>SUM(E41:E45)</f>
        <v>266320</v>
      </c>
      <c r="F46" s="13">
        <f>SUM(F41:F45)</f>
        <v>293320</v>
      </c>
    </row>
    <row r="47" ht="23.25">
      <c r="A47" s="14" t="s">
        <v>20</v>
      </c>
    </row>
    <row r="48" ht="23.25">
      <c r="B48" s="2" t="s">
        <v>57</v>
      </c>
    </row>
    <row r="49" ht="23.25">
      <c r="B49" s="2" t="s">
        <v>57</v>
      </c>
    </row>
    <row r="50" ht="23.25">
      <c r="B50" s="2" t="s">
        <v>57</v>
      </c>
    </row>
    <row r="52" spans="1:4" ht="23.25">
      <c r="A52" s="2" t="s">
        <v>21</v>
      </c>
      <c r="D52" s="2" t="s">
        <v>55</v>
      </c>
    </row>
    <row r="53" spans="1:4" ht="23.25">
      <c r="A53" s="2" t="s">
        <v>83</v>
      </c>
      <c r="D53" s="2" t="s">
        <v>78</v>
      </c>
    </row>
    <row r="54" spans="1:4" ht="23.25">
      <c r="A54" s="95" t="s">
        <v>84</v>
      </c>
      <c r="B54" s="95"/>
      <c r="D54" s="2" t="s">
        <v>79</v>
      </c>
    </row>
    <row r="57" ht="24">
      <c r="H57" s="1" t="s">
        <v>59</v>
      </c>
    </row>
    <row r="58" ht="23.25">
      <c r="B58" s="16"/>
    </row>
    <row r="65" spans="1:6" ht="33.75" customHeight="1">
      <c r="A65" s="99" t="s">
        <v>58</v>
      </c>
      <c r="B65" s="99"/>
      <c r="C65" s="99"/>
      <c r="D65" s="99"/>
      <c r="E65" s="99"/>
      <c r="F65" s="99"/>
    </row>
    <row r="66" spans="1:6" ht="23.25">
      <c r="A66" s="99" t="s">
        <v>54</v>
      </c>
      <c r="B66" s="99"/>
      <c r="C66" s="99"/>
      <c r="D66" s="99"/>
      <c r="E66" s="99"/>
      <c r="F66" s="99"/>
    </row>
    <row r="67" spans="1:6" ht="23.25">
      <c r="A67" s="99" t="s">
        <v>101</v>
      </c>
      <c r="B67" s="99"/>
      <c r="C67" s="99"/>
      <c r="D67" s="99"/>
      <c r="E67" s="99"/>
      <c r="F67" s="99"/>
    </row>
    <row r="68" spans="1:6" ht="23.25">
      <c r="A68" s="99" t="s">
        <v>104</v>
      </c>
      <c r="B68" s="99"/>
      <c r="C68" s="99"/>
      <c r="D68" s="99"/>
      <c r="E68" s="99"/>
      <c r="F68" s="99"/>
    </row>
    <row r="69" spans="1:6" ht="23.25">
      <c r="A69" s="99" t="s">
        <v>15</v>
      </c>
      <c r="B69" s="99"/>
      <c r="C69" s="99"/>
      <c r="D69" s="99"/>
      <c r="E69" s="99"/>
      <c r="F69" s="99"/>
    </row>
    <row r="71" spans="1:6" ht="23.25">
      <c r="A71" s="3" t="s">
        <v>0</v>
      </c>
      <c r="B71" s="4" t="s">
        <v>1</v>
      </c>
      <c r="C71" s="96" t="s">
        <v>19</v>
      </c>
      <c r="D71" s="96"/>
      <c r="E71" s="96"/>
      <c r="F71" s="96"/>
    </row>
    <row r="72" spans="1:6" ht="23.25">
      <c r="A72" s="6"/>
      <c r="B72" s="7"/>
      <c r="C72" s="5" t="s">
        <v>5</v>
      </c>
      <c r="D72" s="5" t="s">
        <v>35</v>
      </c>
      <c r="E72" s="5" t="s">
        <v>36</v>
      </c>
      <c r="F72" s="5" t="s">
        <v>37</v>
      </c>
    </row>
    <row r="73" spans="1:6" ht="23.25">
      <c r="A73" s="5">
        <v>1</v>
      </c>
      <c r="B73" s="8" t="s">
        <v>6</v>
      </c>
      <c r="C73" s="9">
        <f>D73+E73+F73</f>
        <v>659790</v>
      </c>
      <c r="D73" s="10">
        <f>เงินเดือน!C82+เงินเดือน!E82</f>
        <v>219930</v>
      </c>
      <c r="E73" s="10">
        <f>เงินเดือน!G82+เงินเดือน!I82</f>
        <v>219930</v>
      </c>
      <c r="F73" s="10">
        <f>เงินเดือน!K82+เงินเดือน!M82</f>
        <v>219930</v>
      </c>
    </row>
    <row r="74" spans="1:6" ht="23.25">
      <c r="A74" s="5">
        <v>2</v>
      </c>
      <c r="B74" s="8" t="s">
        <v>9</v>
      </c>
      <c r="C74" s="9">
        <f>D74+E74+F74</f>
        <v>45000</v>
      </c>
      <c r="D74" s="10">
        <f>รายละเอียด!C84</f>
        <v>15000</v>
      </c>
      <c r="E74" s="10">
        <f>รายละเอียด!D84</f>
        <v>15000</v>
      </c>
      <c r="F74" s="10">
        <f>รายละเอียด!E84</f>
        <v>15000</v>
      </c>
    </row>
    <row r="75" spans="1:6" ht="23.25">
      <c r="A75" s="5">
        <v>3</v>
      </c>
      <c r="B75" s="8" t="s">
        <v>10</v>
      </c>
      <c r="C75" s="9">
        <f>D75+E75+F75</f>
        <v>81000</v>
      </c>
      <c r="D75" s="10">
        <f>รายละเอียด!C96</f>
        <v>27000</v>
      </c>
      <c r="E75" s="10">
        <f>รายละเอียด!D96</f>
        <v>27000</v>
      </c>
      <c r="F75" s="10">
        <f>รายละเอียด!E96</f>
        <v>27000</v>
      </c>
    </row>
    <row r="76" spans="1:6" ht="23.25">
      <c r="A76" s="5">
        <v>4</v>
      </c>
      <c r="B76" s="11" t="s">
        <v>11</v>
      </c>
      <c r="C76" s="9">
        <f>D76+E76+F76</f>
        <v>15000</v>
      </c>
      <c r="D76" s="10">
        <f>รายละเอียด!C102</f>
        <v>0</v>
      </c>
      <c r="E76" s="10">
        <f>รายละเอียด!D102</f>
        <v>0</v>
      </c>
      <c r="F76" s="10">
        <f>รายละเอียด!E102</f>
        <v>15000</v>
      </c>
    </row>
    <row r="77" spans="1:6" ht="23.25">
      <c r="A77" s="5">
        <v>5</v>
      </c>
      <c r="B77" s="8" t="s">
        <v>32</v>
      </c>
      <c r="C77" s="9">
        <f>D77+E77+F77</f>
        <v>8520</v>
      </c>
      <c r="D77" s="10">
        <f>รายละเอียด!C111</f>
        <v>0</v>
      </c>
      <c r="E77" s="10">
        <f>รายละเอียด!D111</f>
        <v>0</v>
      </c>
      <c r="F77" s="10">
        <f>รายละเอียด!E111</f>
        <v>8520</v>
      </c>
    </row>
    <row r="78" spans="1:6" ht="23.25">
      <c r="A78" s="97" t="s">
        <v>5</v>
      </c>
      <c r="B78" s="98"/>
      <c r="C78" s="13">
        <f>SUM(C73:C77)</f>
        <v>809310</v>
      </c>
      <c r="D78" s="13">
        <f>SUM(D73:D77)</f>
        <v>261930</v>
      </c>
      <c r="E78" s="13">
        <f>SUM(E73:E77)</f>
        <v>261930</v>
      </c>
      <c r="F78" s="13">
        <f>SUM(F73:F77)</f>
        <v>285450</v>
      </c>
    </row>
    <row r="79" ht="23.25">
      <c r="A79" s="14" t="s">
        <v>20</v>
      </c>
    </row>
    <row r="80" ht="23.25">
      <c r="B80" s="2" t="s">
        <v>22</v>
      </c>
    </row>
    <row r="81" ht="23.25">
      <c r="B81" s="2" t="s">
        <v>22</v>
      </c>
    </row>
    <row r="82" ht="23.25">
      <c r="B82" s="2" t="s">
        <v>22</v>
      </c>
    </row>
    <row r="84" spans="1:4" ht="23.25">
      <c r="A84" s="2" t="s">
        <v>21</v>
      </c>
      <c r="D84" s="2" t="s">
        <v>55</v>
      </c>
    </row>
    <row r="85" spans="1:4" ht="23.25">
      <c r="A85" s="2" t="s">
        <v>83</v>
      </c>
      <c r="D85" s="2" t="s">
        <v>78</v>
      </c>
    </row>
    <row r="86" spans="1:4" ht="23.25">
      <c r="A86" s="95" t="s">
        <v>84</v>
      </c>
      <c r="B86" s="95"/>
      <c r="D86" s="2" t="s">
        <v>79</v>
      </c>
    </row>
    <row r="90" ht="23.25">
      <c r="B90" s="16"/>
    </row>
    <row r="96" spans="1:6" ht="33" customHeight="1">
      <c r="A96" s="99" t="s">
        <v>58</v>
      </c>
      <c r="B96" s="99"/>
      <c r="C96" s="99"/>
      <c r="D96" s="99"/>
      <c r="E96" s="99"/>
      <c r="F96" s="99"/>
    </row>
    <row r="97" spans="1:6" ht="23.25">
      <c r="A97" s="99" t="s">
        <v>54</v>
      </c>
      <c r="B97" s="99"/>
      <c r="C97" s="99"/>
      <c r="D97" s="99"/>
      <c r="E97" s="99"/>
      <c r="F97" s="99"/>
    </row>
    <row r="98" spans="1:6" ht="23.25">
      <c r="A98" s="99" t="s">
        <v>101</v>
      </c>
      <c r="B98" s="99"/>
      <c r="C98" s="99"/>
      <c r="D98" s="99"/>
      <c r="E98" s="99"/>
      <c r="F98" s="99"/>
    </row>
    <row r="99" spans="1:6" ht="23.25">
      <c r="A99" s="99" t="s">
        <v>105</v>
      </c>
      <c r="B99" s="99"/>
      <c r="C99" s="99"/>
      <c r="D99" s="99"/>
      <c r="E99" s="99"/>
      <c r="F99" s="99"/>
    </row>
    <row r="100" spans="1:6" ht="23.25">
      <c r="A100" s="99" t="s">
        <v>15</v>
      </c>
      <c r="B100" s="99"/>
      <c r="C100" s="99"/>
      <c r="D100" s="99"/>
      <c r="E100" s="99"/>
      <c r="F100" s="99"/>
    </row>
    <row r="102" spans="1:6" ht="23.25">
      <c r="A102" s="3" t="s">
        <v>0</v>
      </c>
      <c r="B102" s="4" t="s">
        <v>1</v>
      </c>
      <c r="C102" s="96" t="s">
        <v>19</v>
      </c>
      <c r="D102" s="96"/>
      <c r="E102" s="96"/>
      <c r="F102" s="96"/>
    </row>
    <row r="103" spans="1:6" ht="23.25">
      <c r="A103" s="6"/>
      <c r="B103" s="7"/>
      <c r="C103" s="5" t="s">
        <v>5</v>
      </c>
      <c r="D103" s="5" t="s">
        <v>38</v>
      </c>
      <c r="E103" s="5" t="s">
        <v>39</v>
      </c>
      <c r="F103" s="5" t="s">
        <v>40</v>
      </c>
    </row>
    <row r="104" spans="1:6" ht="23.25">
      <c r="A104" s="5">
        <v>1</v>
      </c>
      <c r="B104" s="8" t="s">
        <v>6</v>
      </c>
      <c r="C104" s="9">
        <f>D104+E104+F104</f>
        <v>659790</v>
      </c>
      <c r="D104" s="10">
        <f>เงินเดือน!C115+เงินเดือน!E115</f>
        <v>219930</v>
      </c>
      <c r="E104" s="10">
        <f>เงินเดือน!G115+เงินเดือน!I115</f>
        <v>219930</v>
      </c>
      <c r="F104" s="10">
        <f>เงินเดือน!K115+เงินเดือน!M115</f>
        <v>219930</v>
      </c>
    </row>
    <row r="105" spans="1:6" ht="23.25">
      <c r="A105" s="5">
        <v>2</v>
      </c>
      <c r="B105" s="8" t="s">
        <v>9</v>
      </c>
      <c r="C105" s="9">
        <f>D105+E105+F105</f>
        <v>53000</v>
      </c>
      <c r="D105" s="10">
        <f>รายละเอียด!C121</f>
        <v>23000</v>
      </c>
      <c r="E105" s="10">
        <f>รายละเอียด!D121</f>
        <v>15000</v>
      </c>
      <c r="F105" s="10">
        <f>รายละเอียด!E121</f>
        <v>15000</v>
      </c>
    </row>
    <row r="106" spans="1:6" ht="23.25">
      <c r="A106" s="5">
        <v>3</v>
      </c>
      <c r="B106" s="8" t="s">
        <v>10</v>
      </c>
      <c r="C106" s="9">
        <f>D106+E106+F106</f>
        <v>121000</v>
      </c>
      <c r="D106" s="10">
        <f>รายละเอียด!C133</f>
        <v>42000</v>
      </c>
      <c r="E106" s="10">
        <f>รายละเอียด!D133</f>
        <v>42000</v>
      </c>
      <c r="F106" s="10">
        <f>รายละเอียด!E133</f>
        <v>37000</v>
      </c>
    </row>
    <row r="107" spans="1:6" ht="23.25">
      <c r="A107" s="5">
        <v>4</v>
      </c>
      <c r="B107" s="11" t="s">
        <v>11</v>
      </c>
      <c r="C107" s="9">
        <f>D107+E107+F107</f>
        <v>65000</v>
      </c>
      <c r="D107" s="12">
        <f>รายละเอียด!C139</f>
        <v>0</v>
      </c>
      <c r="E107" s="12">
        <f>รายละเอียด!D139</f>
        <v>65000</v>
      </c>
      <c r="F107" s="12">
        <f>รายละเอียด!E139</f>
        <v>0</v>
      </c>
    </row>
    <row r="108" spans="1:6" ht="23.25">
      <c r="A108" s="5">
        <v>5</v>
      </c>
      <c r="B108" s="8" t="s">
        <v>32</v>
      </c>
      <c r="C108" s="9">
        <f>D108+E108+F108</f>
        <v>0</v>
      </c>
      <c r="D108" s="12">
        <v>0</v>
      </c>
      <c r="E108" s="12">
        <v>0</v>
      </c>
      <c r="F108" s="12">
        <v>0</v>
      </c>
    </row>
    <row r="109" spans="1:6" ht="23.25">
      <c r="A109" s="97" t="s">
        <v>5</v>
      </c>
      <c r="B109" s="98"/>
      <c r="C109" s="13">
        <f>SUM(C104:C108)</f>
        <v>898790</v>
      </c>
      <c r="D109" s="13">
        <f>SUM(D104:D108)</f>
        <v>284930</v>
      </c>
      <c r="E109" s="13">
        <f>SUM(E104:E108)</f>
        <v>341930</v>
      </c>
      <c r="F109" s="13">
        <f>SUM(F104:F108)</f>
        <v>271930</v>
      </c>
    </row>
    <row r="110" ht="23.25">
      <c r="A110" s="14" t="s">
        <v>20</v>
      </c>
    </row>
    <row r="111" ht="23.25">
      <c r="B111" s="2" t="s">
        <v>22</v>
      </c>
    </row>
    <row r="112" ht="23.25">
      <c r="B112" s="2" t="s">
        <v>22</v>
      </c>
    </row>
    <row r="113" ht="23.25">
      <c r="B113" s="2" t="s">
        <v>22</v>
      </c>
    </row>
    <row r="115" spans="1:4" ht="23.25">
      <c r="A115" s="2" t="s">
        <v>21</v>
      </c>
      <c r="D115" s="2" t="s">
        <v>55</v>
      </c>
    </row>
    <row r="116" spans="1:4" ht="23.25">
      <c r="A116" s="2" t="s">
        <v>83</v>
      </c>
      <c r="D116" s="2" t="s">
        <v>78</v>
      </c>
    </row>
    <row r="117" spans="1:4" ht="23.25">
      <c r="A117" s="95" t="s">
        <v>84</v>
      </c>
      <c r="B117" s="95"/>
      <c r="D117" s="2" t="s">
        <v>79</v>
      </c>
    </row>
    <row r="121" ht="23.25">
      <c r="B121" s="16"/>
    </row>
  </sheetData>
  <sheetProtection/>
  <mergeCells count="32">
    <mergeCell ref="A100:F100"/>
    <mergeCell ref="C102:F102"/>
    <mergeCell ref="A109:B109"/>
    <mergeCell ref="A117:B117"/>
    <mergeCell ref="A96:F96"/>
    <mergeCell ref="A97:F97"/>
    <mergeCell ref="A98:F98"/>
    <mergeCell ref="A99:F99"/>
    <mergeCell ref="A69:F69"/>
    <mergeCell ref="C71:F71"/>
    <mergeCell ref="A78:B78"/>
    <mergeCell ref="A86:B86"/>
    <mergeCell ref="A65:F65"/>
    <mergeCell ref="A66:F66"/>
    <mergeCell ref="A67:F67"/>
    <mergeCell ref="A68:F68"/>
    <mergeCell ref="C39:F39"/>
    <mergeCell ref="A46:B46"/>
    <mergeCell ref="A22:B22"/>
    <mergeCell ref="A33:F33"/>
    <mergeCell ref="A34:F34"/>
    <mergeCell ref="A35:F35"/>
    <mergeCell ref="A54:B54"/>
    <mergeCell ref="C7:F7"/>
    <mergeCell ref="A14:B14"/>
    <mergeCell ref="A1:F1"/>
    <mergeCell ref="A2:F2"/>
    <mergeCell ref="A3:F3"/>
    <mergeCell ref="A4:F4"/>
    <mergeCell ref="A5:F5"/>
    <mergeCell ref="A36:F36"/>
    <mergeCell ref="A37:F37"/>
  </mergeCells>
  <printOptions/>
  <pageMargins left="0.5511811023622047" right="0.551181102362204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TWY</dc:creator>
  <cp:keywords/>
  <dc:description/>
  <cp:lastModifiedBy>DELL</cp:lastModifiedBy>
  <cp:lastPrinted>2020-06-09T03:33:17Z</cp:lastPrinted>
  <dcterms:created xsi:type="dcterms:W3CDTF">2001-01-02T00:57:21Z</dcterms:created>
  <dcterms:modified xsi:type="dcterms:W3CDTF">2020-06-29T09:30:45Z</dcterms:modified>
  <cp:category/>
  <cp:version/>
  <cp:contentType/>
  <cp:contentStatus/>
</cp:coreProperties>
</file>